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 SABADO" sheetId="58659" r:id="rId8"/>
    <sheet name="HORARIO DOMINGO" sheetId="58661" r:id="rId9"/>
  </sheets>
  <calcPr calcId="125725"/>
</workbook>
</file>

<file path=xl/calcChain.xml><?xml version="1.0" encoding="utf-8"?>
<calcChain xmlns="http://schemas.openxmlformats.org/spreadsheetml/2006/main">
  <c r="F101" i="101"/>
  <c r="F107"/>
  <c r="F113"/>
  <c r="F102"/>
  <c r="F51"/>
  <c r="F99"/>
  <c r="F50"/>
  <c r="F81"/>
  <c r="F57"/>
  <c r="F32"/>
  <c r="F15"/>
  <c r="F28"/>
  <c r="F114"/>
  <c r="F115"/>
  <c r="F112"/>
  <c r="F111"/>
  <c r="F109"/>
  <c r="F108"/>
  <c r="F104"/>
  <c r="F103"/>
  <c r="F105"/>
  <c r="F100"/>
  <c r="F92"/>
  <c r="F73"/>
  <c r="F110"/>
  <c r="F106"/>
  <c r="F97"/>
  <c r="F96"/>
  <c r="F95"/>
  <c r="F94"/>
  <c r="F98"/>
  <c r="F93"/>
  <c r="F85"/>
  <c r="F89"/>
  <c r="F90"/>
  <c r="F79"/>
  <c r="F88"/>
  <c r="F80"/>
  <c r="F78"/>
  <c r="F69"/>
  <c r="F68"/>
  <c r="F83"/>
  <c r="F74"/>
  <c r="F91"/>
  <c r="F87"/>
  <c r="F86"/>
  <c r="F77"/>
  <c r="F76"/>
  <c r="F84"/>
  <c r="F63"/>
  <c r="F82"/>
  <c r="F67"/>
  <c r="F65"/>
  <c r="F70"/>
  <c r="F61"/>
  <c r="F60"/>
  <c r="F55"/>
  <c r="F72"/>
  <c r="F71"/>
  <c r="F56"/>
  <c r="F46"/>
  <c r="F62"/>
  <c r="F64"/>
  <c r="F54"/>
  <c r="F49"/>
  <c r="F48"/>
  <c r="F39"/>
  <c r="F27"/>
  <c r="F43"/>
  <c r="F37"/>
  <c r="F75"/>
  <c r="F66"/>
  <c r="F59"/>
  <c r="F47"/>
  <c r="F52"/>
  <c r="F58"/>
  <c r="F42"/>
  <c r="F30"/>
  <c r="F53"/>
  <c r="F38"/>
  <c r="F44"/>
  <c r="F40"/>
  <c r="F34"/>
  <c r="F33"/>
  <c r="F45"/>
  <c r="F26"/>
  <c r="F41"/>
  <c r="F20"/>
  <c r="F35"/>
  <c r="F23"/>
  <c r="F36"/>
  <c r="F22"/>
  <c r="F29"/>
  <c r="F31"/>
  <c r="F25"/>
  <c r="F24"/>
  <c r="F18"/>
  <c r="F21"/>
  <c r="F14"/>
  <c r="F12"/>
  <c r="F19"/>
  <c r="F13"/>
  <c r="F17"/>
  <c r="F11"/>
  <c r="F16"/>
  <c r="F10"/>
  <c r="F11" i="58656"/>
  <c r="G11" s="1"/>
  <c r="F12"/>
  <c r="G12" s="1"/>
  <c r="F16" i="64" l="1"/>
  <c r="G16" s="1"/>
  <c r="F25" i="1" l="1"/>
  <c r="J31" i="58656"/>
  <c r="J30"/>
  <c r="J29"/>
  <c r="J28"/>
  <c r="J27"/>
  <c r="J26"/>
  <c r="J25"/>
  <c r="J24"/>
  <c r="J23"/>
  <c r="J22"/>
  <c r="J21"/>
  <c r="J20"/>
  <c r="F19" i="110"/>
  <c r="G19" s="1"/>
  <c r="F20"/>
  <c r="G20" s="1"/>
  <c r="F16"/>
  <c r="G16" s="1"/>
  <c r="F21"/>
  <c r="G21" s="1"/>
  <c r="F14"/>
  <c r="G14" s="1"/>
  <c r="J21"/>
  <c r="J20"/>
  <c r="J19"/>
  <c r="J18"/>
  <c r="J17"/>
  <c r="J16"/>
  <c r="F13" i="111"/>
  <c r="G13" s="1"/>
  <c r="F10"/>
  <c r="G10" s="1"/>
  <c r="F17"/>
  <c r="G17" s="1"/>
  <c r="F19"/>
  <c r="G19" s="1"/>
  <c r="F14"/>
  <c r="G14" s="1"/>
  <c r="J21"/>
  <c r="J20"/>
  <c r="J19"/>
  <c r="J18"/>
  <c r="J17"/>
  <c r="J36" i="64" l="1"/>
  <c r="J35"/>
  <c r="J34"/>
  <c r="J33"/>
  <c r="J32"/>
  <c r="J31"/>
  <c r="J30"/>
  <c r="J29"/>
  <c r="J28"/>
  <c r="J27"/>
  <c r="J26"/>
  <c r="J25"/>
  <c r="J24"/>
  <c r="J23"/>
  <c r="J22"/>
  <c r="J21"/>
  <c r="J20"/>
  <c r="J19"/>
  <c r="F10" i="58656"/>
  <c r="G10" s="1"/>
  <c r="F23"/>
  <c r="G23" s="1"/>
  <c r="F18"/>
  <c r="G18" s="1"/>
  <c r="F24"/>
  <c r="G24" s="1"/>
  <c r="F19"/>
  <c r="G19" s="1"/>
  <c r="F20"/>
  <c r="G20" s="1"/>
  <c r="F13"/>
  <c r="G13" s="1"/>
  <c r="F17"/>
  <c r="G17" s="1"/>
  <c r="F36" i="64"/>
  <c r="G36" s="1"/>
  <c r="F34"/>
  <c r="G34" s="1"/>
  <c r="F22"/>
  <c r="G22" s="1"/>
  <c r="F35"/>
  <c r="G35" s="1"/>
  <c r="F13"/>
  <c r="G13" s="1"/>
  <c r="F10"/>
  <c r="G10" s="1"/>
  <c r="F18"/>
  <c r="G18" s="1"/>
  <c r="F14"/>
  <c r="G14" s="1"/>
  <c r="F26"/>
  <c r="G26" s="1"/>
  <c r="F33"/>
  <c r="G33" s="1"/>
  <c r="F32"/>
  <c r="G32" s="1"/>
  <c r="F24"/>
  <c r="G24" s="1"/>
  <c r="F27"/>
  <c r="G27" s="1"/>
  <c r="F15"/>
  <c r="G15" s="1"/>
  <c r="F25"/>
  <c r="G25" s="1"/>
  <c r="F19"/>
  <c r="G19" s="1"/>
  <c r="F12"/>
  <c r="G12" s="1"/>
  <c r="F31" i="1"/>
  <c r="G31" s="1"/>
  <c r="F29"/>
  <c r="G29" s="1"/>
  <c r="F10"/>
  <c r="G10" s="1"/>
  <c r="G25"/>
  <c r="F27"/>
  <c r="G27" s="1"/>
  <c r="F21"/>
  <c r="G21" s="1"/>
  <c r="F45"/>
  <c r="G45" s="1"/>
  <c r="F22"/>
  <c r="G22" s="1"/>
  <c r="F11"/>
  <c r="G11" s="1"/>
  <c r="F34"/>
  <c r="G34" s="1"/>
  <c r="F41"/>
  <c r="G41" s="1"/>
  <c r="F23"/>
  <c r="G23" s="1"/>
  <c r="G24"/>
  <c r="F24"/>
  <c r="F15"/>
  <c r="G15" s="1"/>
  <c r="F26"/>
  <c r="G26" s="1"/>
  <c r="F33"/>
  <c r="G33" s="1"/>
  <c r="F39"/>
  <c r="G39" s="1"/>
  <c r="F12"/>
  <c r="G12" s="1"/>
  <c r="F14"/>
  <c r="G14" s="1"/>
  <c r="F38"/>
  <c r="G38" s="1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F36" i="58661"/>
  <c r="F35"/>
  <c r="F34"/>
  <c r="F32"/>
  <c r="F31"/>
  <c r="F30"/>
  <c r="F29"/>
  <c r="F27"/>
  <c r="F25"/>
  <c r="F24"/>
  <c r="F23"/>
  <c r="F22"/>
  <c r="F20"/>
  <c r="F19"/>
  <c r="F17"/>
  <c r="F16"/>
  <c r="F15"/>
  <c r="F14"/>
  <c r="F13"/>
  <c r="F12"/>
  <c r="F11"/>
  <c r="F10"/>
  <c r="F9"/>
  <c r="F8"/>
  <c r="F7"/>
  <c r="F15" i="111"/>
  <c r="G15" s="1"/>
  <c r="F16"/>
  <c r="G16" s="1"/>
  <c r="G36" i="58661" l="1"/>
  <c r="F36" i="58659"/>
  <c r="F35"/>
  <c r="F34"/>
  <c r="F33"/>
  <c r="F32"/>
  <c r="F31"/>
  <c r="F30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36" s="1"/>
  <c r="E17" i="58660"/>
  <c r="D17"/>
  <c r="C17"/>
  <c r="B17"/>
  <c r="A17"/>
  <c r="J115" i="101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F20" i="111"/>
  <c r="G20" s="1"/>
  <c r="F12"/>
  <c r="G12" s="1"/>
  <c r="F21"/>
  <c r="G21" s="1"/>
  <c r="F18"/>
  <c r="G18" s="1"/>
  <c r="F11"/>
  <c r="G11" s="1"/>
  <c r="F27" i="58656"/>
  <c r="G27" s="1"/>
  <c r="F22"/>
  <c r="G22" s="1"/>
  <c r="F28"/>
  <c r="G28" s="1"/>
  <c r="F16"/>
  <c r="G16" s="1"/>
  <c r="F14"/>
  <c r="G14" s="1"/>
  <c r="F25"/>
  <c r="G25" s="1"/>
  <c r="F21"/>
  <c r="G21" s="1"/>
  <c r="F15"/>
  <c r="G15" s="1"/>
  <c r="F26"/>
  <c r="G26" s="1"/>
  <c r="F11" i="64"/>
  <c r="G11" s="1"/>
  <c r="F17"/>
  <c r="G17" s="1"/>
  <c r="F29"/>
  <c r="G29" s="1"/>
  <c r="F21"/>
  <c r="G21" s="1"/>
  <c r="F31"/>
  <c r="G31" s="1"/>
  <c r="F28"/>
  <c r="G28" s="1"/>
  <c r="F20"/>
  <c r="G20" s="1"/>
  <c r="F30"/>
  <c r="G30" s="1"/>
  <c r="F23"/>
  <c r="G23" s="1"/>
  <c r="F37" i="1"/>
  <c r="G37" s="1"/>
  <c r="F40"/>
  <c r="G40" s="1"/>
  <c r="F20"/>
  <c r="G20" s="1"/>
  <c r="F18"/>
  <c r="G18" s="1"/>
  <c r="F13"/>
  <c r="G13" s="1"/>
  <c r="F44"/>
  <c r="G44" s="1"/>
  <c r="F35"/>
  <c r="G35" s="1"/>
  <c r="F43"/>
  <c r="G43" s="1"/>
  <c r="F36"/>
  <c r="G36" s="1"/>
  <c r="F32"/>
  <c r="G32" s="1"/>
  <c r="F30"/>
  <c r="G30" s="1"/>
  <c r="F19"/>
  <c r="G19" s="1"/>
  <c r="F42"/>
  <c r="G42" s="1"/>
  <c r="F28"/>
  <c r="G28" s="1"/>
  <c r="F17"/>
  <c r="F16"/>
  <c r="F17" i="58660" l="1"/>
  <c r="G17" s="1"/>
  <c r="J15" i="110" l="1"/>
  <c r="J14"/>
  <c r="J13"/>
  <c r="J12"/>
  <c r="F18" l="1"/>
  <c r="G18" s="1"/>
  <c r="F10"/>
  <c r="G10" s="1"/>
  <c r="F11"/>
  <c r="G11" s="1"/>
  <c r="F12"/>
  <c r="G12" s="1"/>
  <c r="F13"/>
  <c r="G13" s="1"/>
  <c r="F15"/>
  <c r="G15" s="1"/>
  <c r="F17"/>
  <c r="G17" s="1"/>
  <c r="G16" i="1"/>
  <c r="G17"/>
  <c r="J10" i="101" l="1"/>
  <c r="J11"/>
  <c r="F12" i="58660" l="1"/>
  <c r="F11"/>
  <c r="F10"/>
  <c r="J18" i="64" l="1"/>
  <c r="J17"/>
  <c r="J16"/>
  <c r="J15"/>
  <c r="J12"/>
  <c r="J13"/>
  <c r="J11"/>
  <c r="J14"/>
  <c r="A3" i="111" l="1"/>
  <c r="A3" i="58656" l="1"/>
  <c r="V10" i="1" l="1"/>
  <c r="V11"/>
  <c r="E46" i="58660" l="1"/>
  <c r="D46"/>
  <c r="C46"/>
  <c r="B46"/>
  <c r="A46"/>
  <c r="E45"/>
  <c r="D45"/>
  <c r="C45"/>
  <c r="B45"/>
  <c r="A45"/>
  <c r="J16" i="111"/>
  <c r="J15"/>
  <c r="F45" i="58660" l="1"/>
  <c r="G46"/>
  <c r="F46"/>
  <c r="G45" l="1"/>
  <c r="J19" i="58656"/>
  <c r="J18"/>
  <c r="J17"/>
  <c r="J16"/>
  <c r="J15"/>
  <c r="J14"/>
  <c r="J13"/>
  <c r="J12"/>
  <c r="J11"/>
  <c r="J11" i="110" l="1"/>
  <c r="J14" i="111" l="1"/>
  <c r="J13"/>
  <c r="J12"/>
  <c r="J11"/>
  <c r="J10" i="110"/>
  <c r="E40" i="58660"/>
  <c r="D40"/>
  <c r="C40"/>
  <c r="B40"/>
  <c r="A40"/>
  <c r="A4"/>
  <c r="X10" i="1"/>
  <c r="X11"/>
  <c r="W10"/>
  <c r="W11"/>
  <c r="J25"/>
  <c r="J24"/>
  <c r="J23"/>
  <c r="J22"/>
  <c r="J21"/>
  <c r="J20"/>
  <c r="J19"/>
  <c r="J18"/>
  <c r="J17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0" i="111"/>
  <c r="J10" i="58656"/>
  <c r="J16" i="1"/>
  <c r="J15"/>
  <c r="J14"/>
  <c r="J13"/>
  <c r="J12"/>
  <c r="J11"/>
  <c r="J10"/>
  <c r="J10" i="64"/>
  <c r="A3" i="58660"/>
  <c r="A5"/>
  <c r="A7"/>
  <c r="A22"/>
  <c r="B22"/>
  <c r="C22"/>
  <c r="D22"/>
  <c r="E22"/>
  <c r="A23"/>
  <c r="B23"/>
  <c r="C23"/>
  <c r="D23"/>
  <c r="E23"/>
  <c r="A24"/>
  <c r="B24"/>
  <c r="C24"/>
  <c r="D24"/>
  <c r="E24"/>
  <c r="A28"/>
  <c r="B28"/>
  <c r="C28"/>
  <c r="D28"/>
  <c r="E28"/>
  <c r="A29"/>
  <c r="B29"/>
  <c r="C29"/>
  <c r="D29"/>
  <c r="E29"/>
  <c r="A30"/>
  <c r="B30"/>
  <c r="C30"/>
  <c r="D30"/>
  <c r="E30"/>
  <c r="A34"/>
  <c r="B34"/>
  <c r="C34"/>
  <c r="D34"/>
  <c r="E34"/>
  <c r="A35"/>
  <c r="B35"/>
  <c r="C35"/>
  <c r="D35"/>
  <c r="E35"/>
  <c r="A36"/>
  <c r="B36"/>
  <c r="C36"/>
  <c r="D36"/>
  <c r="E36"/>
  <c r="A41"/>
  <c r="B41"/>
  <c r="C41"/>
  <c r="D41"/>
  <c r="E41"/>
  <c r="A3" i="101"/>
  <c r="A4"/>
  <c r="A5"/>
  <c r="A7"/>
  <c r="F35" i="58660" l="1"/>
  <c r="G35" s="1"/>
  <c r="F34"/>
  <c r="G34" s="1"/>
  <c r="F40"/>
  <c r="G40" s="1"/>
  <c r="F36"/>
  <c r="G36" s="1"/>
  <c r="F29"/>
  <c r="G29" s="1"/>
  <c r="F30"/>
  <c r="G30" s="1"/>
  <c r="F28"/>
  <c r="G28" s="1"/>
  <c r="F23"/>
  <c r="G23" s="1"/>
  <c r="F24"/>
  <c r="G24" s="1"/>
  <c r="F41"/>
  <c r="G41" s="1"/>
  <c r="F22"/>
  <c r="G22" s="1"/>
</calcChain>
</file>

<file path=xl/sharedStrings.xml><?xml version="1.0" encoding="utf-8"?>
<sst xmlns="http://schemas.openxmlformats.org/spreadsheetml/2006/main" count="1078" uniqueCount="304">
  <si>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</si>
  <si>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</si>
  <si>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</si>
  <si>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</si>
  <si>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</si>
  <si>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</si>
  <si>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</si>
  <si>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</si>
  <si>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</si>
  <si>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</si>
  <si>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</si>
  <si>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</si>
  <si>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</si>
  <si>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</si>
  <si>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</si>
  <si>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</si>
  <si>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</si>
  <si>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</si>
  <si>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</si>
  <si>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</si>
  <si>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</si>
  <si>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</si>
  <si>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</si>
  <si>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</si>
  <si>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</si>
  <si>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</si>
  <si>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CV</t>
  </si>
  <si>
    <t>CN</t>
  </si>
  <si>
    <t>3° S.V.</t>
  </si>
  <si>
    <t>DAMAS CATEGORIA 20-36</t>
  </si>
  <si>
    <t>CABALLEROS CATEGORIA HASTA 9</t>
  </si>
  <si>
    <t>DAMAS CATEGORIA UNICA</t>
  </si>
  <si>
    <t>2° SCARTCH</t>
  </si>
  <si>
    <t>T</t>
  </si>
  <si>
    <t>CARILÓ</t>
  </si>
  <si>
    <t>GOLF</t>
  </si>
  <si>
    <t>5° FECHA DE MAYORES</t>
  </si>
  <si>
    <t>SABADO 24 DE AGOSTO DE 2019</t>
  </si>
  <si>
    <t>CARILO</t>
  </si>
  <si>
    <t>FEDERACION REGIONAL DE GOLF MAR Y SIERRAS</t>
  </si>
  <si>
    <t>5° FECHA DEL RANKING DE MAYORES</t>
  </si>
  <si>
    <t>HOYO 10</t>
  </si>
  <si>
    <t>FUNARO IGNACIO</t>
  </si>
  <si>
    <t>GRECO GASTON</t>
  </si>
  <si>
    <t>MURILLO CLAUDIO</t>
  </si>
  <si>
    <t>PALENCIA SERGIO</t>
  </si>
  <si>
    <t>CUVILLIER ARIEL</t>
  </si>
  <si>
    <t>PASTORNRERLO JUAN SALVADOR</t>
  </si>
  <si>
    <t>SALVI HERNAN</t>
  </si>
  <si>
    <t>SFILIO GERMAN DARIO</t>
  </si>
  <si>
    <t>CUTHILL JUAN</t>
  </si>
  <si>
    <t>MARTINEZ VAZQUEZ MARIANO</t>
  </si>
  <si>
    <t>JARQUE JULIAN</t>
  </si>
  <si>
    <t>GHEZAN ESTEBAN</t>
  </si>
  <si>
    <t>CERONO WALTER ANIBAL</t>
  </si>
  <si>
    <t>PANDOLFI FEDERICO</t>
  </si>
  <si>
    <t>SAFE SERGIO JAVIER</t>
  </si>
  <si>
    <t>PRIETO CESAR</t>
  </si>
  <si>
    <t>PAILHE MANUEL</t>
  </si>
  <si>
    <t>PINILLA SEBASTIAN</t>
  </si>
  <si>
    <t>DAGUERRE SANTIAGO</t>
  </si>
  <si>
    <t>SLAVIN ADRIANA</t>
  </si>
  <si>
    <t>RODRIGUEZ CONSOLI GEORGE MARTI</t>
  </si>
  <si>
    <t>MARTINEZ GERMAN</t>
  </si>
  <si>
    <t>MARTINEZ RICARDO ALFREDO</t>
  </si>
  <si>
    <t>DIMURO JUAN MARTIN</t>
  </si>
  <si>
    <t>LUCIANO RICARDO SALVADOR</t>
  </si>
  <si>
    <t>OCHOA HECTOR RAUL</t>
  </si>
  <si>
    <t>PEREYRA IRAOLA MIGUEL MARIANO</t>
  </si>
  <si>
    <t>PREZIOSO LUCIANO MARTIN</t>
  </si>
  <si>
    <t>RODRIGUES CRISTIAN ADOLFO</t>
  </si>
  <si>
    <t>BERTOLI GUILLERMO</t>
  </si>
  <si>
    <t>VILANOVA JOSE</t>
  </si>
  <si>
    <t>BARRETO SERGIO ROBERTO</t>
  </si>
  <si>
    <t>BEPMALE LEONARDO</t>
  </si>
  <si>
    <t>BOYNE DANIEL CESAR</t>
  </si>
  <si>
    <t>CASANOVA MARIANO</t>
  </si>
  <si>
    <t>BAYA FEDERICO</t>
  </si>
  <si>
    <t>CALABRO ALEJANDRO JAVIER</t>
  </si>
  <si>
    <t>MACCHI JUAN PABLO</t>
  </si>
  <si>
    <t>EQUIZA IRENE</t>
  </si>
  <si>
    <t>MACAGGI GRACIELA</t>
  </si>
  <si>
    <t>NAZABAL JUAN IGNACIO</t>
  </si>
  <si>
    <t>HOMPS BERNARDO</t>
  </si>
  <si>
    <t>MARINO CARLOS JUAN</t>
  </si>
  <si>
    <t>PEREZ DEL CERRO CIPRIANO</t>
  </si>
  <si>
    <t>REEVES TOMAS</t>
  </si>
  <si>
    <t>MASONI AMALIA</t>
  </si>
  <si>
    <t>PAPUCCIO CLAUDIO ALBERTO</t>
  </si>
  <si>
    <t>DOMINGUEZ CARLOS</t>
  </si>
  <si>
    <t>VERELLEN NICOLAS</t>
  </si>
  <si>
    <t>BARBERO PABLO DANIEL</t>
  </si>
  <si>
    <t>MAISONNAVE JUAN PABLO</t>
  </si>
  <si>
    <t>RAMACCIOTTI GONZALO</t>
  </si>
  <si>
    <t>MARTINEZ HERNAN RAFAEL</t>
  </si>
  <si>
    <t>BOZZO LETICIA</t>
  </si>
  <si>
    <t>BOZZO MARIA EUGENIA</t>
  </si>
  <si>
    <t>GUTIERREZ SANDRA</t>
  </si>
  <si>
    <t>SALERES MARIA LOURDES</t>
  </si>
  <si>
    <t>BAIMLER MIGUEL ANGEL</t>
  </si>
  <si>
    <t>PONCE DE LEON OMAR</t>
  </si>
  <si>
    <t>ALTAMIRANO HUGO</t>
  </si>
  <si>
    <t>PINTOS JORGE ALBERTO</t>
  </si>
  <si>
    <t>DOTTAVIO MARICIO ALEJANDRO</t>
  </si>
  <si>
    <t>MATO EDUARDO</t>
  </si>
  <si>
    <t>MAUHOURAT RICARDO</t>
  </si>
  <si>
    <t>NOGUER DIEGO</t>
  </si>
  <si>
    <t>SETZES OSCAR ANGEL</t>
  </si>
  <si>
    <t>FERNANDEZ GUTIERREZ YUMEL</t>
  </si>
  <si>
    <t>MATIUCCI ROBERTO</t>
  </si>
  <si>
    <t>RANDAZZO MARTIN</t>
  </si>
  <si>
    <t>Los Jugadores de los siguientes Clubes son los que participan este día: Golf Chascomús C.C., El Valle de Tandil G.C., Sierra de los Padres G.C., Club Mar del Plata S.A., Tandil G.C., Necochea G.C., Mar del Plata Golf Club y Balcarce G.C.;  LOS JUGADORES NO SE PUEDEN CAMBIAR DE DÍA, DEBERÁN JUGAR EL DÍA QUE LES CORREPONDE.</t>
  </si>
  <si>
    <t>CMDP</t>
  </si>
  <si>
    <t>MDPGC</t>
  </si>
  <si>
    <t>GCHCC</t>
  </si>
  <si>
    <t xml:space="preserve">PREZIOSO LUCIANO MARTIN       </t>
  </si>
  <si>
    <t>SPGC</t>
  </si>
  <si>
    <t xml:space="preserve">REEVES TOMAS                  </t>
  </si>
  <si>
    <t xml:space="preserve">RODRIGUES CRISTIAN ADOLFO     </t>
  </si>
  <si>
    <t xml:space="preserve">CALABRO ALEJANDRO JAVIER </t>
  </si>
  <si>
    <t>EVTGC</t>
  </si>
  <si>
    <t xml:space="preserve">PASTORNRERLO JUAN SALVADOR    </t>
  </si>
  <si>
    <t>NGC</t>
  </si>
  <si>
    <t xml:space="preserve">SAFE SERGIO JAVIER            </t>
  </si>
  <si>
    <t>CSCPGB</t>
  </si>
  <si>
    <t xml:space="preserve">DOMINGUEZ CARLOS              </t>
  </si>
  <si>
    <t>TGC</t>
  </si>
  <si>
    <t xml:space="preserve">CUVILLIER ARIEL               </t>
  </si>
  <si>
    <t xml:space="preserve">PALENCIA SERGIO               </t>
  </si>
  <si>
    <t xml:space="preserve">SALVI HERNAN                  </t>
  </si>
  <si>
    <t xml:space="preserve">CUTHILL JUAN                  </t>
  </si>
  <si>
    <t xml:space="preserve">JARQUE JULIAN                 </t>
  </si>
  <si>
    <t xml:space="preserve">MURILLO CLAUDIO               </t>
  </si>
  <si>
    <t>RANDAZZO MARTIN EDGARDO</t>
  </si>
  <si>
    <t xml:space="preserve">VERELLEN NICOLAS              </t>
  </si>
  <si>
    <t xml:space="preserve">PRIETO CESAR                  </t>
  </si>
  <si>
    <t xml:space="preserve">SETZES OSCAR ANGEL            </t>
  </si>
  <si>
    <t xml:space="preserve">HOMPS BERNARDO                </t>
  </si>
  <si>
    <t xml:space="preserve">MATO EDUARDO                  </t>
  </si>
  <si>
    <t xml:space="preserve">BARRETO SERGIO ROBERTO        </t>
  </si>
  <si>
    <t xml:space="preserve">MARTINEZ GERMAN               </t>
  </si>
  <si>
    <t>ML</t>
  </si>
  <si>
    <t xml:space="preserve">DIMURO JUAN MARTIN            </t>
  </si>
  <si>
    <t xml:space="preserve">GRECO GASTON                  </t>
  </si>
  <si>
    <t xml:space="preserve">PINILLA SEBASTIAN             </t>
  </si>
  <si>
    <t xml:space="preserve">BERTOLI GUILLERMO             </t>
  </si>
  <si>
    <t xml:space="preserve">VILANOVA JOSE                 </t>
  </si>
  <si>
    <t xml:space="preserve">MARTINEZ VAZQUEZ MARIANO      </t>
  </si>
  <si>
    <t xml:space="preserve">CASANOVA MARIANO              </t>
  </si>
  <si>
    <t xml:space="preserve">BEPMALE LEONARDO              </t>
  </si>
  <si>
    <t xml:space="preserve">BOYNE DANIEL CESAR            </t>
  </si>
  <si>
    <t xml:space="preserve">PINTOS JORGE ALBERTO          </t>
  </si>
  <si>
    <t xml:space="preserve">NOGUER DIEGO                  </t>
  </si>
  <si>
    <t xml:space="preserve">PANDOLFI FEDERICO             </t>
  </si>
  <si>
    <t xml:space="preserve">PONCE DE LEON OMAR            </t>
  </si>
  <si>
    <t xml:space="preserve">FERNANDEZ GUTIERREZ  YUMEL    </t>
  </si>
  <si>
    <t xml:space="preserve">OCHOA HECTOR RAUL             </t>
  </si>
  <si>
    <t xml:space="preserve">ALTAMIRANO HUGO               </t>
  </si>
  <si>
    <t xml:space="preserve">BAIMLER MIGUEL ANGEL          </t>
  </si>
  <si>
    <t xml:space="preserve">MAUHOURAT RICARDO             </t>
  </si>
  <si>
    <t xml:space="preserve">PEREYRA IRAOLA MIGUEL MARIANO </t>
  </si>
  <si>
    <t xml:space="preserve">DOTTAVIO MARICIO ALEJANDRO    </t>
  </si>
  <si>
    <t xml:space="preserve">MATIUCCI ROBERTO              </t>
  </si>
  <si>
    <t xml:space="preserve">LUCIANO RICARDO SALVADOR      </t>
  </si>
  <si>
    <t xml:space="preserve">SLAVIN ADRIANA                </t>
  </si>
  <si>
    <t xml:space="preserve">MASONI AMALIA                 </t>
  </si>
  <si>
    <t xml:space="preserve">MACAGGI GRACIELA              </t>
  </si>
  <si>
    <t xml:space="preserve">EQUIZA IRENE                  </t>
  </si>
  <si>
    <t>D</t>
  </si>
  <si>
    <t>E</t>
  </si>
  <si>
    <t>S</t>
  </si>
  <si>
    <t>C</t>
  </si>
  <si>
    <t>P</t>
  </si>
  <si>
    <r>
      <rPr>
        <b/>
        <sz val="12"/>
        <color rgb="FFFF0000"/>
        <rFont val="Arial"/>
        <family val="2"/>
      </rPr>
      <t>DOMINGO 25</t>
    </r>
    <r>
      <rPr>
        <b/>
        <sz val="12"/>
        <color theme="3" tint="0.39997558519241921"/>
        <rFont val="Arial"/>
        <family val="2"/>
      </rPr>
      <t xml:space="preserve"> DE AGOSTO DE 2019</t>
    </r>
  </si>
  <si>
    <t>MEDINA JORGE</t>
  </si>
  <si>
    <t>REYERO DAVID ALEJANDRO</t>
  </si>
  <si>
    <t>OLIVERA EDUARDO</t>
  </si>
  <si>
    <t>LAMARQUE GONZALO MARIA</t>
  </si>
  <si>
    <t>LANCIONI GERMAN LUCAS</t>
  </si>
  <si>
    <t>VILLAMIL EZEQUIEL MARTIN</t>
  </si>
  <si>
    <t>RODRIGUEZ JUAN LORENZO</t>
  </si>
  <si>
    <t>SANTAMARINA RAMON</t>
  </si>
  <si>
    <t>LUGONES FERNANDO</t>
  </si>
  <si>
    <t>IBARGUREN JUAN</t>
  </si>
  <si>
    <t>CAIME HECTOR OSVALDO</t>
  </si>
  <si>
    <t>FILGUEIRA RISSO JAVIER</t>
  </si>
  <si>
    <t>DEL PINO MARIANO</t>
  </si>
  <si>
    <t>ZANETTA LEANDRO</t>
  </si>
  <si>
    <t>BURGOS JUAN CARLOS</t>
  </si>
  <si>
    <t>IPORRE RAUL</t>
  </si>
  <si>
    <t>SIMIELE PABLO</t>
  </si>
  <si>
    <t>CARROZZINO JAVIER HORACIO</t>
  </si>
  <si>
    <t>EZPELETA LEANDRO ESTEBAN</t>
  </si>
  <si>
    <t>FERNANDEZ PATRICIO</t>
  </si>
  <si>
    <t>HEIZENREDER PABLO GUILLERMO</t>
  </si>
  <si>
    <t>QUINTANA FABIAN</t>
  </si>
  <si>
    <t>CORRAL CARLOS ADRIAN</t>
  </si>
  <si>
    <t>GIMENEZ BRANKO JESUS</t>
  </si>
  <si>
    <t>NUÑEZ SEGUNDO GUSTAVO</t>
  </si>
  <si>
    <t>SUAREZ FELIPE DANIEL</t>
  </si>
  <si>
    <t>BARBIERI PABLO JAVIER</t>
  </si>
  <si>
    <t>COUVILLIER OSCAR</t>
  </si>
  <si>
    <t>COX ANGEL NORBERTO</t>
  </si>
  <si>
    <t>GONZALEZ CARLOS GUSTAVO</t>
  </si>
  <si>
    <t>CAPDEVILLE CARLOS MARCELO</t>
  </si>
  <si>
    <t>GAITAN HECTOR NICOLAS</t>
  </si>
  <si>
    <t>MARCELLONI LEANDRO LUIS</t>
  </si>
  <si>
    <t>ELICHIRIBEHETY EDGARDO</t>
  </si>
  <si>
    <t>MONTEIRO RUBEN OSVALDO</t>
  </si>
  <si>
    <t>PAZ ROBERTO ROQUE</t>
  </si>
  <si>
    <t>BONDAREC GERARDO FEDERICO</t>
  </si>
  <si>
    <t>VALESE RUBEN</t>
  </si>
  <si>
    <t>ALBANO FERNANDO MARTIN</t>
  </si>
  <si>
    <t>RICCHEZZA ANRONIO OSVALDO</t>
  </si>
  <si>
    <t>MUGUERZA CARLOS</t>
  </si>
  <si>
    <t>PANUNCIO MIRTA</t>
  </si>
  <si>
    <t>NAKAGOME TOMOKO</t>
  </si>
  <si>
    <t>DIAZ ALBERDI MARIA</t>
  </si>
  <si>
    <t>LEGUIZA JUAN EDUARDO</t>
  </si>
  <si>
    <t>EIGUREN JOSE M.</t>
  </si>
  <si>
    <t>ACOSTA JUAN DARIO</t>
  </si>
  <si>
    <t>STABILE MIGUEL</t>
  </si>
  <si>
    <t>VILAR ROUSSEAUX FERNANDO JORGE</t>
  </si>
  <si>
    <t>SABORIDO HECTOR GABRIEL</t>
  </si>
  <si>
    <t>RAMUNDO OSVALDO</t>
  </si>
  <si>
    <t>CANE MIGUEL</t>
  </si>
  <si>
    <t>ALVAREZ CARLOS ALBERTO</t>
  </si>
  <si>
    <t>DIAZ ADRIAN</t>
  </si>
  <si>
    <t>RIZZO LUIS ALBERTO</t>
  </si>
  <si>
    <t>MARTINEZ CARLOS HORACIO</t>
  </si>
  <si>
    <t>ALVAREZ ABEL HORACIO</t>
  </si>
  <si>
    <t>MENDEZ JOSE</t>
  </si>
  <si>
    <t>MALUENDEZ RUBEN</t>
  </si>
  <si>
    <t>MUNGIELLO FABIAN AGUSTIN</t>
  </si>
  <si>
    <t>SOCHOR ESTELA</t>
  </si>
  <si>
    <t>PAFUNDI MARIA</t>
  </si>
  <si>
    <t>FUHR JORGE ALBERTO</t>
  </si>
  <si>
    <t>CURIA EDUARDO</t>
  </si>
  <si>
    <t>FERNANDEZ BERNABE</t>
  </si>
  <si>
    <t>FUNES JULIO</t>
  </si>
  <si>
    <t>MENDEZ DANIEL OSCAR</t>
  </si>
  <si>
    <t>MONTOREANO MATIAS</t>
  </si>
  <si>
    <t>ALCARAZ MAXIMILIANO</t>
  </si>
  <si>
    <t>BORRELLI DANIEL IGNACIO</t>
  </si>
  <si>
    <t>MIGLIASO JUAN JOSE</t>
  </si>
  <si>
    <t>VILLALBA ROBERTO DIEGO</t>
  </si>
  <si>
    <t>Los Jugadores de los siguientes Clubes son los que participan este día: Santa Teresita Golf Club, Links Pinamar S.A., Cariló Golf, Villa Gesell Golf Club, Golf Club Dolores y Costa Esmeralda Golf &amp; Links;  LOS JUGADORES NO SE PUEDEN CAMBIAR DE DÍA, DEBERÁN JUGAR EL DÍA QUE LES CORREPONDE.</t>
  </si>
  <si>
    <t>VGGC</t>
  </si>
  <si>
    <t>CG</t>
  </si>
  <si>
    <t>LPSA</t>
  </si>
  <si>
    <t xml:space="preserve">MEDINA JORGE                  </t>
  </si>
  <si>
    <t xml:space="preserve">RODRIGUEZ JUAN LORENZO        </t>
  </si>
  <si>
    <t xml:space="preserve">ZANETTA LEANDRO               </t>
  </si>
  <si>
    <t>CEGL</t>
  </si>
  <si>
    <t xml:space="preserve">ALCARAZ MAXIMILIANO           </t>
  </si>
  <si>
    <t xml:space="preserve">SANTAMARINA RAMON             </t>
  </si>
  <si>
    <t xml:space="preserve">NUÑEZ SEGUNDO GUSTAVO         </t>
  </si>
  <si>
    <t xml:space="preserve">SUAREZ FELIPE DANIEL          </t>
  </si>
  <si>
    <t xml:space="preserve">FILGUEIRA RISSO JAVIER        </t>
  </si>
  <si>
    <t xml:space="preserve">OLIVERA EDUARDO PASCUAL       </t>
  </si>
  <si>
    <t xml:space="preserve">IPORRE RAUL                   </t>
  </si>
  <si>
    <t xml:space="preserve">IBARGUREN JUAN MANUEL         </t>
  </si>
  <si>
    <t xml:space="preserve">GAITAN HECTOR NICOLAS         </t>
  </si>
  <si>
    <t>GCD</t>
  </si>
  <si>
    <t xml:space="preserve">BURGOS JUAN CARLOS            </t>
  </si>
  <si>
    <t xml:space="preserve">QUINTANA FABIAN               </t>
  </si>
  <si>
    <t xml:space="preserve">LUGONES FERNANDO              </t>
  </si>
  <si>
    <t xml:space="preserve">CAIME HECTOR OSVALDO          </t>
  </si>
  <si>
    <t xml:space="preserve">GONZALEZ CARLOS GUSTAVO       </t>
  </si>
  <si>
    <t>STGC</t>
  </si>
  <si>
    <t xml:space="preserve">MIGLIASO JUAN JOSE            </t>
  </si>
  <si>
    <t xml:space="preserve">MONTOREANO MATIAS             </t>
  </si>
  <si>
    <t xml:space="preserve">RAMUNDO OSVALDO               </t>
  </si>
  <si>
    <t xml:space="preserve">REYERO DAVID ALEJANDRO        </t>
  </si>
  <si>
    <t xml:space="preserve">BONDAREC GERARDO FEDERICO     </t>
  </si>
  <si>
    <t xml:space="preserve">GIMENEZ BRANKO JESUS          </t>
  </si>
  <si>
    <t xml:space="preserve">VILLALBA ROBERTO DIEGO        </t>
  </si>
  <si>
    <t xml:space="preserve">MENDEZ DANIEL OSCAR           </t>
  </si>
  <si>
    <t xml:space="preserve">MARCELLONI LEANDRO LUIS       </t>
  </si>
  <si>
    <t xml:space="preserve">FERNANDEZ BERNABE             </t>
  </si>
  <si>
    <t xml:space="preserve">LAMARQUE GONZALO MARIA        </t>
  </si>
  <si>
    <t xml:space="preserve">ALBANO FERNANDO MARTIN        </t>
  </si>
  <si>
    <t xml:space="preserve">MALUENDEZ RUBEN               </t>
  </si>
  <si>
    <t>STABILE MIGUEL ANGEL</t>
  </si>
  <si>
    <t xml:space="preserve">BORRELLI DANIEL IGNACIO       </t>
  </si>
  <si>
    <t xml:space="preserve">CORRAL CARLOS ADRIAN          </t>
  </si>
  <si>
    <t xml:space="preserve">MENDEZ JOSE DAVID             </t>
  </si>
  <si>
    <t xml:space="preserve">MUGUERZA CARLOS LORENZO       </t>
  </si>
  <si>
    <t xml:space="preserve">ALVAREZ ABEL HORACIO          </t>
  </si>
  <si>
    <t xml:space="preserve">SIMIELE PABLO AGUSTIN         </t>
  </si>
  <si>
    <t xml:space="preserve">ELICHIRIBEHETY EDGARDO        </t>
  </si>
  <si>
    <t xml:space="preserve">FUNES JULIO                   </t>
  </si>
  <si>
    <t xml:space="preserve">CAPDEVILLE CARLOS MARCELO     </t>
  </si>
  <si>
    <t xml:space="preserve">SABORIDO HECTOR GABRIEL       </t>
  </si>
  <si>
    <t xml:space="preserve">VALESE RUBEN                  </t>
  </si>
  <si>
    <t xml:space="preserve">LEGUIZA JUAN EDUARDO          </t>
  </si>
  <si>
    <t xml:space="preserve">MUNGIELLO FABIAN AGUSTIN      </t>
  </si>
  <si>
    <t xml:space="preserve">RICCHEZZA ANRONIO OSVALDO     </t>
  </si>
  <si>
    <t xml:space="preserve">SOCHOR ESTELA                 </t>
  </si>
  <si>
    <t xml:space="preserve">DIAZ ALBERDI MARIA            </t>
  </si>
  <si>
    <t xml:space="preserve">PAFUNDI MARIA                 </t>
  </si>
  <si>
    <t>DIAZ GERARDO</t>
  </si>
  <si>
    <t>DIAZ GERARDO GABRIEL</t>
  </si>
  <si>
    <t>DESIERTO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</si>
</sst>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43" fontId="14" fillId="0" borderId="0" applyFont="0" applyFill="0" applyBorder="0" applyAlignment="0" applyProtection="0"/>
    <xf numFmtId="0" fontId="27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2" fillId="0" borderId="0" xfId="0" applyFont="1" applyFill="1" applyBorder="1"/>
    <xf numFmtId="0" fontId="6" fillId="0" borderId="15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164" fontId="2" fillId="0" borderId="0" xfId="0" applyNumberFormat="1" applyFont="1"/>
    <xf numFmtId="164" fontId="4" fillId="0" borderId="14" xfId="0" applyNumberFormat="1" applyFont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4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5" fillId="0" borderId="24" xfId="0" applyFont="1" applyFill="1" applyBorder="1"/>
    <xf numFmtId="0" fontId="26" fillId="4" borderId="23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6" fillId="0" borderId="15" xfId="0" quotePrefix="1" applyFont="1" applyBorder="1" applyAlignment="1">
      <alignment horizontal="center"/>
    </xf>
    <xf numFmtId="0" fontId="29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0" fontId="20" fillId="0" borderId="0" xfId="7" applyFont="1" applyFill="1" applyAlignment="1">
      <alignment horizontal="center"/>
    </xf>
    <xf numFmtId="0" fontId="27" fillId="0" borderId="0" xfId="7" applyBorder="1"/>
    <xf numFmtId="20" fontId="20" fillId="0" borderId="25" xfId="7" applyNumberFormat="1" applyFont="1" applyFill="1" applyBorder="1" applyAlignment="1">
      <alignment horizontal="center"/>
    </xf>
    <xf numFmtId="0" fontId="14" fillId="0" borderId="26" xfId="7" applyFont="1" applyFill="1" applyBorder="1"/>
    <xf numFmtId="0" fontId="14" fillId="0" borderId="7" xfId="7" applyFont="1" applyFill="1" applyBorder="1"/>
    <xf numFmtId="0" fontId="14" fillId="0" borderId="13" xfId="7" applyFont="1" applyFill="1" applyBorder="1"/>
    <xf numFmtId="0" fontId="14" fillId="0" borderId="27" xfId="7" applyFont="1" applyFill="1" applyBorder="1"/>
    <xf numFmtId="0" fontId="14" fillId="0" borderId="2" xfId="7" applyFont="1" applyFill="1" applyBorder="1"/>
    <xf numFmtId="0" fontId="14" fillId="0" borderId="15" xfId="7" applyFont="1" applyFill="1" applyBorder="1"/>
    <xf numFmtId="0" fontId="14" fillId="0" borderId="28" xfId="7" applyFont="1" applyFill="1" applyBorder="1"/>
    <xf numFmtId="0" fontId="14" fillId="0" borderId="19" xfId="7" applyFont="1" applyFill="1" applyBorder="1"/>
    <xf numFmtId="0" fontId="14" fillId="0" borderId="20" xfId="7" applyFont="1" applyFill="1" applyBorder="1"/>
    <xf numFmtId="0" fontId="33" fillId="8" borderId="1" xfId="7" applyFont="1" applyFill="1" applyBorder="1" applyAlignment="1">
      <alignment horizontal="center"/>
    </xf>
    <xf numFmtId="0" fontId="27" fillId="0" borderId="0" xfId="7"/>
    <xf numFmtId="0" fontId="20" fillId="0" borderId="0" xfId="0" applyFont="1" applyFill="1" applyAlignment="1">
      <alignment horizontal="center"/>
    </xf>
    <xf numFmtId="0" fontId="0" fillId="0" borderId="0" xfId="0" applyBorder="1"/>
    <xf numFmtId="20" fontId="20" fillId="4" borderId="25" xfId="7" applyNumberFormat="1" applyFont="1" applyFill="1" applyBorder="1" applyAlignment="1">
      <alignment horizontal="center"/>
    </xf>
    <xf numFmtId="0" fontId="35" fillId="4" borderId="2" xfId="7" applyFont="1" applyFill="1" applyBorder="1"/>
    <xf numFmtId="0" fontId="36" fillId="4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14" fillId="0" borderId="0" xfId="7" applyFont="1" applyBorder="1"/>
    <xf numFmtId="20" fontId="20" fillId="0" borderId="30" xfId="7" applyNumberFormat="1" applyFont="1" applyFill="1" applyBorder="1" applyAlignment="1">
      <alignment horizontal="center"/>
    </xf>
    <xf numFmtId="0" fontId="35" fillId="4" borderId="27" xfId="7" applyFont="1" applyFill="1" applyBorder="1"/>
    <xf numFmtId="0" fontId="35" fillId="4" borderId="15" xfId="7" applyFont="1" applyFill="1" applyBorder="1"/>
    <xf numFmtId="0" fontId="7" fillId="0" borderId="35" xfId="0" applyFont="1" applyFill="1" applyBorder="1"/>
    <xf numFmtId="0" fontId="12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0" borderId="1" xfId="0" applyFont="1" applyBorder="1"/>
    <xf numFmtId="0" fontId="6" fillId="4" borderId="15" xfId="0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4" borderId="15" xfId="0" quotePrefix="1" applyFont="1" applyFill="1" applyBorder="1" applyAlignment="1">
      <alignment horizontal="center"/>
    </xf>
    <xf numFmtId="0" fontId="7" fillId="9" borderId="4" xfId="0" applyFont="1" applyFill="1" applyBorder="1"/>
    <xf numFmtId="0" fontId="8" fillId="10" borderId="2" xfId="0" applyFont="1" applyFill="1" applyBorder="1" applyAlignment="1">
      <alignment horizontal="center"/>
    </xf>
    <xf numFmtId="0" fontId="6" fillId="10" borderId="15" xfId="0" quotePrefix="1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4" fillId="4" borderId="9" xfId="7" applyFont="1" applyFill="1" applyBorder="1" applyAlignment="1">
      <alignment horizontal="center" vertical="center" wrapText="1"/>
    </xf>
    <xf numFmtId="0" fontId="34" fillId="4" borderId="0" xfId="7" applyFont="1" applyFill="1" applyBorder="1" applyAlignment="1">
      <alignment horizontal="center" vertical="center" wrapText="1"/>
    </xf>
    <xf numFmtId="0" fontId="34" fillId="4" borderId="29" xfId="7" applyFont="1" applyFill="1" applyBorder="1" applyAlignment="1">
      <alignment horizontal="center" vertical="center" wrapText="1"/>
    </xf>
    <xf numFmtId="0" fontId="34" fillId="4" borderId="30" xfId="7" applyFont="1" applyFill="1" applyBorder="1" applyAlignment="1">
      <alignment horizontal="center" vertical="center" wrapText="1"/>
    </xf>
    <xf numFmtId="0" fontId="34" fillId="4" borderId="31" xfId="7" applyFont="1" applyFill="1" applyBorder="1" applyAlignment="1">
      <alignment horizontal="center" vertical="center" wrapText="1"/>
    </xf>
    <xf numFmtId="0" fontId="34" fillId="4" borderId="12" xfId="7" applyFont="1" applyFill="1" applyBorder="1" applyAlignment="1">
      <alignment horizontal="center" vertical="center" wrapText="1"/>
    </xf>
    <xf numFmtId="0" fontId="34" fillId="4" borderId="32" xfId="7" applyFont="1" applyFill="1" applyBorder="1" applyAlignment="1">
      <alignment horizontal="center" vertical="center" wrapText="1"/>
    </xf>
    <xf numFmtId="0" fontId="28" fillId="0" borderId="0" xfId="7" applyFont="1" applyBorder="1" applyAlignment="1">
      <alignment horizontal="center"/>
    </xf>
    <xf numFmtId="0" fontId="28" fillId="0" borderId="12" xfId="7" applyFont="1" applyBorder="1" applyAlignment="1">
      <alignment horizontal="center"/>
    </xf>
    <xf numFmtId="0" fontId="30" fillId="5" borderId="18" xfId="7" applyFont="1" applyFill="1" applyBorder="1" applyAlignment="1">
      <alignment horizontal="center"/>
    </xf>
    <xf numFmtId="0" fontId="30" fillId="5" borderId="17" xfId="7" applyFont="1" applyFill="1" applyBorder="1" applyAlignment="1">
      <alignment horizontal="center"/>
    </xf>
    <xf numFmtId="0" fontId="30" fillId="5" borderId="14" xfId="7" applyFont="1" applyFill="1" applyBorder="1" applyAlignment="1">
      <alignment horizontal="center"/>
    </xf>
    <xf numFmtId="0" fontId="17" fillId="6" borderId="0" xfId="7" applyFont="1" applyFill="1" applyBorder="1" applyAlignment="1">
      <alignment horizontal="center"/>
    </xf>
    <xf numFmtId="0" fontId="31" fillId="0" borderId="0" xfId="7" applyFont="1" applyFill="1" applyBorder="1" applyAlignment="1">
      <alignment horizontal="center"/>
    </xf>
    <xf numFmtId="0" fontId="32" fillId="7" borderId="18" xfId="7" applyFont="1" applyFill="1" applyBorder="1" applyAlignment="1">
      <alignment horizontal="center"/>
    </xf>
    <xf numFmtId="0" fontId="32" fillId="7" borderId="17" xfId="7" applyFont="1" applyFill="1" applyBorder="1" applyAlignment="1">
      <alignment horizontal="center"/>
    </xf>
    <xf numFmtId="0" fontId="32" fillId="7" borderId="14" xfId="7" applyFont="1" applyFill="1" applyBorder="1" applyAlignment="1">
      <alignment horizontal="center"/>
    </xf>
    <xf numFmtId="0" fontId="34" fillId="4" borderId="33" xfId="7" applyFont="1" applyFill="1" applyBorder="1" applyAlignment="1">
      <alignment horizontal="center" vertical="center" wrapText="1"/>
    </xf>
    <xf numFmtId="0" fontId="34" fillId="4" borderId="34" xfId="7" applyFont="1" applyFill="1" applyBorder="1" applyAlignment="1">
      <alignment horizontal="center" vertical="center" wrapText="1"/>
    </xf>
    <xf numFmtId="0" fontId="2" fillId="0" borderId="34" xfId="0" applyFont="1" applyBorder="1"/>
    <xf numFmtId="0" fontId="6" fillId="10" borderId="20" xfId="0" quotePrefix="1" applyFont="1" applyFill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1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109" t="s">
        <v>7</v>
      </c>
      <c r="B1" s="109"/>
      <c r="C1" s="109"/>
      <c r="D1" s="109"/>
      <c r="E1" s="109"/>
      <c r="F1" s="109"/>
      <c r="G1" s="109"/>
      <c r="L1" s="39">
        <v>9</v>
      </c>
    </row>
    <row r="2" spans="1:24" ht="30.75">
      <c r="A2" s="109" t="s">
        <v>8</v>
      </c>
      <c r="B2" s="109"/>
      <c r="C2" s="109"/>
      <c r="D2" s="109"/>
      <c r="E2" s="109"/>
      <c r="F2" s="109"/>
      <c r="G2" s="109"/>
    </row>
    <row r="3" spans="1:24" ht="25.5">
      <c r="A3" s="112" t="s">
        <v>34</v>
      </c>
      <c r="B3" s="112"/>
      <c r="C3" s="112"/>
      <c r="D3" s="112"/>
      <c r="E3" s="112"/>
      <c r="F3" s="112"/>
      <c r="G3" s="112"/>
    </row>
    <row r="4" spans="1:24" ht="25.5">
      <c r="A4" s="112" t="s">
        <v>35</v>
      </c>
      <c r="B4" s="112"/>
      <c r="C4" s="112"/>
      <c r="D4" s="112"/>
      <c r="E4" s="112"/>
      <c r="F4" s="112"/>
      <c r="G4" s="112"/>
    </row>
    <row r="5" spans="1:24" ht="20.25">
      <c r="A5" s="110" t="s">
        <v>36</v>
      </c>
      <c r="B5" s="110"/>
      <c r="C5" s="110"/>
      <c r="D5" s="110"/>
      <c r="E5" s="110"/>
      <c r="F5" s="110"/>
      <c r="G5" s="110"/>
    </row>
    <row r="6" spans="1:24" ht="19.5">
      <c r="A6" s="111" t="s">
        <v>6</v>
      </c>
      <c r="B6" s="111"/>
      <c r="C6" s="111"/>
      <c r="D6" s="111"/>
      <c r="E6" s="111"/>
      <c r="F6" s="111"/>
      <c r="G6" s="111"/>
    </row>
    <row r="7" spans="1:24" ht="20.25" thickBot="1">
      <c r="A7" s="113" t="s">
        <v>37</v>
      </c>
      <c r="B7" s="113"/>
      <c r="C7" s="113"/>
      <c r="D7" s="113"/>
      <c r="E7" s="113"/>
      <c r="F7" s="113"/>
      <c r="G7" s="113"/>
    </row>
    <row r="8" spans="1:24" ht="20.25" thickBot="1">
      <c r="A8" s="106" t="s">
        <v>30</v>
      </c>
      <c r="B8" s="107"/>
      <c r="C8" s="107"/>
      <c r="D8" s="107"/>
      <c r="E8" s="107"/>
      <c r="F8" s="107"/>
      <c r="G8" s="108"/>
      <c r="L8" s="57" t="s">
        <v>32</v>
      </c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20.25" thickBot="1">
      <c r="A10" s="26" t="s">
        <v>179</v>
      </c>
      <c r="B10" s="7" t="s">
        <v>248</v>
      </c>
      <c r="C10" s="8">
        <v>9</v>
      </c>
      <c r="D10" s="9">
        <v>36</v>
      </c>
      <c r="E10" s="9">
        <v>36</v>
      </c>
      <c r="F10" s="95">
        <f t="shared" ref="F10:F45" si="0">SUM(D10+E10)</f>
        <v>72</v>
      </c>
      <c r="G10" s="37">
        <f t="shared" ref="G10:G45" si="1">(F10-C10)</f>
        <v>63</v>
      </c>
      <c r="H10" s="46">
        <v>26068</v>
      </c>
      <c r="I10" s="48" t="s">
        <v>24</v>
      </c>
      <c r="J10" s="25">
        <f t="shared" ref="J10:J45" si="2">(E10-C10*0.5)</f>
        <v>31.5</v>
      </c>
      <c r="K10" s="3"/>
      <c r="L10" s="56"/>
      <c r="M10" s="53"/>
      <c r="N10" s="29"/>
      <c r="O10" s="29"/>
      <c r="P10" s="49"/>
      <c r="Q10" s="49"/>
      <c r="R10" s="49"/>
      <c r="S10" s="49"/>
      <c r="T10" s="52"/>
      <c r="U10" s="50"/>
      <c r="V10" s="33">
        <f>SUM(M10:U10)</f>
        <v>0</v>
      </c>
      <c r="W10" s="32">
        <f>SUM(P10:U10)</f>
        <v>0</v>
      </c>
      <c r="X10" s="32">
        <f>SUM(S10:U10)</f>
        <v>0</v>
      </c>
    </row>
    <row r="11" spans="1:24" ht="20.25" thickBot="1">
      <c r="A11" s="26" t="s">
        <v>257</v>
      </c>
      <c r="B11" s="7" t="s">
        <v>247</v>
      </c>
      <c r="C11" s="8">
        <v>7</v>
      </c>
      <c r="D11" s="9">
        <v>36</v>
      </c>
      <c r="E11" s="9">
        <v>40</v>
      </c>
      <c r="F11" s="5">
        <f t="shared" si="0"/>
        <v>76</v>
      </c>
      <c r="G11" s="97">
        <f t="shared" si="1"/>
        <v>69</v>
      </c>
      <c r="H11" s="46">
        <v>31195</v>
      </c>
      <c r="I11" s="96"/>
      <c r="J11" s="25">
        <f t="shared" si="2"/>
        <v>36.5</v>
      </c>
      <c r="K11" s="3"/>
      <c r="L11" s="55"/>
      <c r="M11" s="54"/>
      <c r="N11" s="28"/>
      <c r="O11" s="28"/>
      <c r="P11" s="28"/>
      <c r="Q11" s="28"/>
      <c r="R11" s="28"/>
      <c r="S11" s="40"/>
      <c r="T11" s="40"/>
      <c r="U11" s="41"/>
      <c r="V11" s="34">
        <f>SUM(M11:U11)</f>
        <v>0</v>
      </c>
      <c r="W11" s="30">
        <f>SUM(P11:U11)</f>
        <v>0</v>
      </c>
      <c r="X11" s="30">
        <f>SUM(S11:U11)</f>
        <v>0</v>
      </c>
    </row>
    <row r="12" spans="1:24" ht="20.25" thickBot="1">
      <c r="A12" s="26" t="s">
        <v>200</v>
      </c>
      <c r="B12" s="7" t="s">
        <v>249</v>
      </c>
      <c r="C12" s="8">
        <v>3</v>
      </c>
      <c r="D12" s="9">
        <v>37</v>
      </c>
      <c r="E12" s="9">
        <v>36</v>
      </c>
      <c r="F12" s="95">
        <f t="shared" si="0"/>
        <v>73</v>
      </c>
      <c r="G12" s="37">
        <f t="shared" si="1"/>
        <v>70</v>
      </c>
      <c r="H12" s="46">
        <v>25824</v>
      </c>
      <c r="I12" s="48" t="s">
        <v>25</v>
      </c>
      <c r="J12" s="25">
        <f t="shared" si="2"/>
        <v>34.5</v>
      </c>
      <c r="K12" s="3"/>
    </row>
    <row r="13" spans="1:24" ht="19.5">
      <c r="A13" s="26" t="s">
        <v>49</v>
      </c>
      <c r="B13" s="7" t="s">
        <v>120</v>
      </c>
      <c r="C13" s="8">
        <v>7</v>
      </c>
      <c r="D13" s="9">
        <v>39</v>
      </c>
      <c r="E13" s="9">
        <v>38</v>
      </c>
      <c r="F13" s="5">
        <f t="shared" si="0"/>
        <v>77</v>
      </c>
      <c r="G13" s="37">
        <f t="shared" si="1"/>
        <v>70</v>
      </c>
      <c r="H13" s="46">
        <v>27443</v>
      </c>
      <c r="J13" s="25">
        <f t="shared" si="2"/>
        <v>34.5</v>
      </c>
      <c r="K13" s="3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9.5">
      <c r="A14" s="26" t="s">
        <v>237</v>
      </c>
      <c r="B14" s="7" t="s">
        <v>248</v>
      </c>
      <c r="C14" s="8">
        <v>3</v>
      </c>
      <c r="D14" s="9">
        <v>37</v>
      </c>
      <c r="E14" s="9">
        <v>38</v>
      </c>
      <c r="F14" s="5">
        <f t="shared" si="0"/>
        <v>75</v>
      </c>
      <c r="G14" s="37">
        <f t="shared" si="1"/>
        <v>72</v>
      </c>
      <c r="H14" s="46">
        <v>20544</v>
      </c>
      <c r="J14" s="25">
        <f t="shared" si="2"/>
        <v>36.5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20.25" thickBot="1">
      <c r="A15" s="26" t="s">
        <v>254</v>
      </c>
      <c r="B15" s="7" t="s">
        <v>248</v>
      </c>
      <c r="C15" s="8">
        <v>6</v>
      </c>
      <c r="D15" s="9">
        <v>42</v>
      </c>
      <c r="E15" s="9">
        <v>37</v>
      </c>
      <c r="F15" s="5">
        <f t="shared" si="0"/>
        <v>79</v>
      </c>
      <c r="G15" s="37">
        <f t="shared" si="1"/>
        <v>73</v>
      </c>
      <c r="H15" s="46">
        <v>28682</v>
      </c>
      <c r="J15" s="25">
        <f t="shared" si="2"/>
        <v>34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20.25" thickBot="1">
      <c r="A16" s="26" t="s">
        <v>94</v>
      </c>
      <c r="B16" s="7" t="s">
        <v>112</v>
      </c>
      <c r="C16" s="8">
        <v>0</v>
      </c>
      <c r="D16" s="9">
        <v>37</v>
      </c>
      <c r="E16" s="9">
        <v>37</v>
      </c>
      <c r="F16" s="95">
        <f t="shared" si="0"/>
        <v>74</v>
      </c>
      <c r="G16" s="37">
        <f t="shared" si="1"/>
        <v>74</v>
      </c>
      <c r="H16" s="46">
        <v>27448</v>
      </c>
      <c r="I16" s="48" t="s">
        <v>28</v>
      </c>
      <c r="J16" s="25">
        <f t="shared" si="2"/>
        <v>37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9.5">
      <c r="A17" s="26" t="s">
        <v>93</v>
      </c>
      <c r="B17" s="7" t="s">
        <v>113</v>
      </c>
      <c r="C17" s="8">
        <v>1</v>
      </c>
      <c r="D17" s="9">
        <v>37</v>
      </c>
      <c r="E17" s="9">
        <v>38</v>
      </c>
      <c r="F17" s="5">
        <f t="shared" si="0"/>
        <v>75</v>
      </c>
      <c r="G17" s="37">
        <f t="shared" si="1"/>
        <v>74</v>
      </c>
      <c r="H17" s="46">
        <v>26222</v>
      </c>
      <c r="J17" s="25">
        <f t="shared" si="2"/>
        <v>37.5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9.5">
      <c r="A18" s="26" t="s">
        <v>58</v>
      </c>
      <c r="B18" s="7" t="s">
        <v>122</v>
      </c>
      <c r="C18" s="8">
        <v>7</v>
      </c>
      <c r="D18" s="9">
        <v>40</v>
      </c>
      <c r="E18" s="9">
        <v>41</v>
      </c>
      <c r="F18" s="5">
        <f t="shared" si="0"/>
        <v>81</v>
      </c>
      <c r="G18" s="37">
        <f t="shared" si="1"/>
        <v>74</v>
      </c>
      <c r="H18" s="46">
        <v>31164</v>
      </c>
      <c r="J18" s="25">
        <f t="shared" si="2"/>
        <v>37.5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9.5">
      <c r="A19" s="26" t="s">
        <v>117</v>
      </c>
      <c r="B19" s="7" t="s">
        <v>114</v>
      </c>
      <c r="C19" s="8">
        <v>4</v>
      </c>
      <c r="D19" s="9">
        <v>36</v>
      </c>
      <c r="E19" s="9">
        <v>42</v>
      </c>
      <c r="F19" s="5">
        <f t="shared" si="0"/>
        <v>78</v>
      </c>
      <c r="G19" s="37">
        <f t="shared" si="1"/>
        <v>74</v>
      </c>
      <c r="H19" s="46">
        <v>29632</v>
      </c>
      <c r="J19" s="25">
        <f t="shared" si="2"/>
        <v>40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9.5">
      <c r="A20" s="26" t="s">
        <v>123</v>
      </c>
      <c r="B20" s="7" t="s">
        <v>124</v>
      </c>
      <c r="C20" s="8">
        <v>8</v>
      </c>
      <c r="D20" s="9">
        <v>40</v>
      </c>
      <c r="E20" s="9">
        <v>42</v>
      </c>
      <c r="F20" s="5">
        <f t="shared" si="0"/>
        <v>82</v>
      </c>
      <c r="G20" s="37">
        <f t="shared" si="1"/>
        <v>74</v>
      </c>
      <c r="H20" s="46">
        <v>24009</v>
      </c>
      <c r="J20" s="25">
        <f t="shared" si="2"/>
        <v>38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9.5">
      <c r="A21" s="26" t="s">
        <v>192</v>
      </c>
      <c r="B21" s="7" t="s">
        <v>247</v>
      </c>
      <c r="C21" s="8">
        <v>8</v>
      </c>
      <c r="D21" s="9">
        <v>40</v>
      </c>
      <c r="E21" s="9">
        <v>42</v>
      </c>
      <c r="F21" s="5">
        <f t="shared" si="0"/>
        <v>82</v>
      </c>
      <c r="G21" s="37">
        <f t="shared" si="1"/>
        <v>74</v>
      </c>
      <c r="H21" s="46">
        <v>28013</v>
      </c>
      <c r="J21" s="25">
        <f t="shared" si="2"/>
        <v>38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9.5">
      <c r="A22" s="26" t="s">
        <v>178</v>
      </c>
      <c r="B22" s="7" t="s">
        <v>248</v>
      </c>
      <c r="C22" s="8">
        <v>8</v>
      </c>
      <c r="D22" s="9">
        <v>43</v>
      </c>
      <c r="E22" s="9">
        <v>40</v>
      </c>
      <c r="F22" s="5">
        <f t="shared" si="0"/>
        <v>83</v>
      </c>
      <c r="G22" s="37">
        <f t="shared" si="1"/>
        <v>75</v>
      </c>
      <c r="H22" s="46">
        <v>28221</v>
      </c>
      <c r="J22" s="25">
        <f t="shared" si="2"/>
        <v>36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>
        <v>68.5</v>
      </c>
      <c r="W22" s="36" t="s">
        <v>26</v>
      </c>
      <c r="X22" s="36"/>
    </row>
    <row r="23" spans="1:24" ht="19.5">
      <c r="A23" s="26" t="s">
        <v>255</v>
      </c>
      <c r="B23" s="7" t="s">
        <v>248</v>
      </c>
      <c r="C23" s="8">
        <v>7</v>
      </c>
      <c r="D23" s="9">
        <v>38</v>
      </c>
      <c r="E23" s="9">
        <v>44</v>
      </c>
      <c r="F23" s="5">
        <f t="shared" si="0"/>
        <v>82</v>
      </c>
      <c r="G23" s="37">
        <f t="shared" si="1"/>
        <v>75</v>
      </c>
      <c r="H23" s="46">
        <v>27479</v>
      </c>
      <c r="J23" s="25">
        <f t="shared" si="2"/>
        <v>40.5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70.099999999999994</v>
      </c>
      <c r="W23" s="36" t="s">
        <v>27</v>
      </c>
      <c r="X23" s="36"/>
    </row>
    <row r="24" spans="1:24" ht="19.5">
      <c r="A24" s="26" t="s">
        <v>209</v>
      </c>
      <c r="B24" s="7" t="s">
        <v>248</v>
      </c>
      <c r="C24" s="8">
        <v>6</v>
      </c>
      <c r="D24" s="9">
        <v>44</v>
      </c>
      <c r="E24" s="9">
        <v>38</v>
      </c>
      <c r="F24" s="5">
        <f t="shared" si="0"/>
        <v>82</v>
      </c>
      <c r="G24" s="37">
        <f t="shared" si="1"/>
        <v>76</v>
      </c>
      <c r="H24" s="46">
        <v>18709</v>
      </c>
      <c r="J24" s="25">
        <f t="shared" si="2"/>
        <v>35</v>
      </c>
    </row>
    <row r="25" spans="1:24" ht="19.5">
      <c r="A25" s="26" t="s">
        <v>259</v>
      </c>
      <c r="B25" s="7" t="s">
        <v>248</v>
      </c>
      <c r="C25" s="8">
        <v>9</v>
      </c>
      <c r="D25" s="9">
        <v>44</v>
      </c>
      <c r="E25" s="9">
        <v>41</v>
      </c>
      <c r="F25" s="5">
        <f t="shared" si="0"/>
        <v>85</v>
      </c>
      <c r="G25" s="37">
        <f t="shared" si="1"/>
        <v>76</v>
      </c>
      <c r="H25" s="46">
        <v>31803</v>
      </c>
      <c r="J25" s="25">
        <f t="shared" si="2"/>
        <v>36.5</v>
      </c>
    </row>
    <row r="26" spans="1:24" ht="19.5">
      <c r="A26" s="26" t="s">
        <v>252</v>
      </c>
      <c r="B26" s="7" t="s">
        <v>253</v>
      </c>
      <c r="C26" s="8">
        <v>5</v>
      </c>
      <c r="D26" s="9">
        <v>42</v>
      </c>
      <c r="E26" s="9">
        <v>40</v>
      </c>
      <c r="F26" s="5">
        <f t="shared" si="0"/>
        <v>82</v>
      </c>
      <c r="G26" s="37">
        <f t="shared" si="1"/>
        <v>77</v>
      </c>
      <c r="H26" s="46">
        <v>28522</v>
      </c>
      <c r="J26" s="25">
        <f t="shared" si="2"/>
        <v>37.5</v>
      </c>
    </row>
    <row r="27" spans="1:24" ht="19.5">
      <c r="A27" s="26" t="s">
        <v>193</v>
      </c>
      <c r="B27" s="7" t="s">
        <v>247</v>
      </c>
      <c r="C27" s="8">
        <v>8</v>
      </c>
      <c r="D27" s="9">
        <v>45</v>
      </c>
      <c r="E27" s="9">
        <v>40</v>
      </c>
      <c r="F27" s="5">
        <f t="shared" si="0"/>
        <v>85</v>
      </c>
      <c r="G27" s="37">
        <f t="shared" si="1"/>
        <v>77</v>
      </c>
      <c r="H27" s="46">
        <v>30789</v>
      </c>
      <c r="J27" s="25">
        <f t="shared" si="2"/>
        <v>36</v>
      </c>
    </row>
    <row r="28" spans="1:24" ht="19.5">
      <c r="A28" s="26" t="s">
        <v>79</v>
      </c>
      <c r="B28" s="7" t="s">
        <v>114</v>
      </c>
      <c r="C28" s="8">
        <v>2</v>
      </c>
      <c r="D28" s="9">
        <v>37</v>
      </c>
      <c r="E28" s="9">
        <v>42</v>
      </c>
      <c r="F28" s="5">
        <f t="shared" si="0"/>
        <v>79</v>
      </c>
      <c r="G28" s="37">
        <f t="shared" si="1"/>
        <v>77</v>
      </c>
      <c r="H28" s="46">
        <v>32323</v>
      </c>
      <c r="J28" s="25">
        <f t="shared" si="2"/>
        <v>41</v>
      </c>
    </row>
    <row r="29" spans="1:24" ht="19.5">
      <c r="A29" s="26" t="s">
        <v>201</v>
      </c>
      <c r="B29" s="7" t="s">
        <v>249</v>
      </c>
      <c r="C29" s="8">
        <v>9</v>
      </c>
      <c r="D29" s="9">
        <v>46</v>
      </c>
      <c r="E29" s="9">
        <v>41</v>
      </c>
      <c r="F29" s="5">
        <f t="shared" si="0"/>
        <v>87</v>
      </c>
      <c r="G29" s="37">
        <f t="shared" si="1"/>
        <v>78</v>
      </c>
      <c r="H29" s="46">
        <v>31168</v>
      </c>
      <c r="J29" s="25">
        <f t="shared" si="2"/>
        <v>36.5</v>
      </c>
    </row>
    <row r="30" spans="1:24" ht="19.5">
      <c r="A30" s="26" t="s">
        <v>118</v>
      </c>
      <c r="B30" s="7" t="s">
        <v>116</v>
      </c>
      <c r="C30" s="8">
        <v>4</v>
      </c>
      <c r="D30" s="9">
        <v>40</v>
      </c>
      <c r="E30" s="9">
        <v>42</v>
      </c>
      <c r="F30" s="5">
        <f t="shared" si="0"/>
        <v>82</v>
      </c>
      <c r="G30" s="37">
        <f t="shared" si="1"/>
        <v>78</v>
      </c>
      <c r="H30" s="46">
        <v>25939</v>
      </c>
      <c r="J30" s="25">
        <f t="shared" si="2"/>
        <v>40</v>
      </c>
    </row>
    <row r="31" spans="1:24" ht="19.5">
      <c r="A31" s="26" t="s">
        <v>260</v>
      </c>
      <c r="B31" s="7" t="s">
        <v>247</v>
      </c>
      <c r="C31" s="8">
        <v>9</v>
      </c>
      <c r="D31" s="9">
        <v>38</v>
      </c>
      <c r="E31" s="9">
        <v>49</v>
      </c>
      <c r="F31" s="5">
        <f t="shared" si="0"/>
        <v>87</v>
      </c>
      <c r="G31" s="37">
        <f t="shared" si="1"/>
        <v>78</v>
      </c>
      <c r="H31" s="46">
        <v>29031</v>
      </c>
      <c r="J31" s="25">
        <f t="shared" si="2"/>
        <v>44.5</v>
      </c>
    </row>
    <row r="32" spans="1:24" ht="19.5">
      <c r="A32" s="26" t="s">
        <v>77</v>
      </c>
      <c r="B32" s="7" t="s">
        <v>114</v>
      </c>
      <c r="C32" s="8">
        <v>5</v>
      </c>
      <c r="D32" s="9">
        <v>44</v>
      </c>
      <c r="E32" s="9">
        <v>40</v>
      </c>
      <c r="F32" s="5">
        <f t="shared" si="0"/>
        <v>84</v>
      </c>
      <c r="G32" s="37">
        <f t="shared" si="1"/>
        <v>79</v>
      </c>
      <c r="H32" s="46">
        <v>25972</v>
      </c>
      <c r="J32" s="25">
        <f t="shared" si="2"/>
        <v>37.5</v>
      </c>
    </row>
    <row r="33" spans="1:10" ht="19.5">
      <c r="A33" s="26" t="s">
        <v>251</v>
      </c>
      <c r="B33" s="7" t="s">
        <v>248</v>
      </c>
      <c r="C33" s="8">
        <v>5</v>
      </c>
      <c r="D33" s="9">
        <v>41</v>
      </c>
      <c r="E33" s="9">
        <v>43</v>
      </c>
      <c r="F33" s="5">
        <f t="shared" si="0"/>
        <v>84</v>
      </c>
      <c r="G33" s="37">
        <f t="shared" si="1"/>
        <v>79</v>
      </c>
      <c r="H33" s="46">
        <v>28111</v>
      </c>
      <c r="J33" s="25">
        <f t="shared" si="2"/>
        <v>40.5</v>
      </c>
    </row>
    <row r="34" spans="1:10" ht="19.5">
      <c r="A34" s="26" t="s">
        <v>256</v>
      </c>
      <c r="B34" s="7" t="s">
        <v>247</v>
      </c>
      <c r="C34" s="8">
        <v>7</v>
      </c>
      <c r="D34" s="9">
        <v>39</v>
      </c>
      <c r="E34" s="9">
        <v>47</v>
      </c>
      <c r="F34" s="5">
        <f t="shared" si="0"/>
        <v>86</v>
      </c>
      <c r="G34" s="37">
        <f t="shared" si="1"/>
        <v>79</v>
      </c>
      <c r="H34" s="46">
        <v>25461</v>
      </c>
      <c r="J34" s="25">
        <f t="shared" si="2"/>
        <v>43.5</v>
      </c>
    </row>
    <row r="35" spans="1:10" ht="19.5">
      <c r="A35" s="26" t="s">
        <v>42</v>
      </c>
      <c r="B35" s="7" t="s">
        <v>120</v>
      </c>
      <c r="C35" s="8">
        <v>7</v>
      </c>
      <c r="D35" s="9">
        <v>41</v>
      </c>
      <c r="E35" s="9">
        <v>46</v>
      </c>
      <c r="F35" s="5">
        <f t="shared" si="0"/>
        <v>87</v>
      </c>
      <c r="G35" s="37">
        <f t="shared" si="1"/>
        <v>80</v>
      </c>
      <c r="H35" s="46">
        <v>27658</v>
      </c>
      <c r="J35" s="25">
        <f t="shared" si="2"/>
        <v>42.5</v>
      </c>
    </row>
    <row r="36" spans="1:10" ht="19.5">
      <c r="A36" s="26" t="s">
        <v>84</v>
      </c>
      <c r="B36" s="7" t="s">
        <v>114</v>
      </c>
      <c r="C36" s="8">
        <v>5</v>
      </c>
      <c r="D36" s="9">
        <v>47</v>
      </c>
      <c r="E36" s="9">
        <v>39</v>
      </c>
      <c r="F36" s="5">
        <f t="shared" si="0"/>
        <v>86</v>
      </c>
      <c r="G36" s="37">
        <f t="shared" si="1"/>
        <v>81</v>
      </c>
      <c r="H36" s="46">
        <v>22466</v>
      </c>
      <c r="J36" s="25">
        <f t="shared" si="2"/>
        <v>36.5</v>
      </c>
    </row>
    <row r="37" spans="1:10" ht="19.5">
      <c r="A37" s="26" t="s">
        <v>88</v>
      </c>
      <c r="B37" s="7" t="s">
        <v>126</v>
      </c>
      <c r="C37" s="8">
        <v>9</v>
      </c>
      <c r="D37" s="9">
        <v>47</v>
      </c>
      <c r="E37" s="9">
        <v>43</v>
      </c>
      <c r="F37" s="5">
        <f t="shared" si="0"/>
        <v>90</v>
      </c>
      <c r="G37" s="37">
        <f t="shared" si="1"/>
        <v>81</v>
      </c>
      <c r="H37" s="46">
        <v>21940</v>
      </c>
      <c r="J37" s="25">
        <f t="shared" si="2"/>
        <v>38.5</v>
      </c>
    </row>
    <row r="38" spans="1:10" ht="19.5">
      <c r="A38" s="26" t="s">
        <v>194</v>
      </c>
      <c r="B38" s="7" t="s">
        <v>247</v>
      </c>
      <c r="C38" s="8">
        <v>1</v>
      </c>
      <c r="D38" s="9">
        <v>44</v>
      </c>
      <c r="E38" s="9">
        <v>39</v>
      </c>
      <c r="F38" s="5">
        <f t="shared" si="0"/>
        <v>83</v>
      </c>
      <c r="G38" s="37">
        <f t="shared" si="1"/>
        <v>82</v>
      </c>
      <c r="H38" s="46">
        <v>25144</v>
      </c>
      <c r="J38" s="25">
        <f t="shared" si="2"/>
        <v>38.5</v>
      </c>
    </row>
    <row r="39" spans="1:10" ht="19.5">
      <c r="A39" s="26" t="s">
        <v>250</v>
      </c>
      <c r="B39" s="7" t="s">
        <v>248</v>
      </c>
      <c r="C39" s="8">
        <v>5</v>
      </c>
      <c r="D39" s="9">
        <v>44</v>
      </c>
      <c r="E39" s="9">
        <v>43</v>
      </c>
      <c r="F39" s="5">
        <f t="shared" si="0"/>
        <v>87</v>
      </c>
      <c r="G39" s="37">
        <f t="shared" si="1"/>
        <v>82</v>
      </c>
      <c r="H39" s="46">
        <v>30559</v>
      </c>
      <c r="J39" s="25">
        <f t="shared" si="2"/>
        <v>40.5</v>
      </c>
    </row>
    <row r="40" spans="1:10" ht="19.5">
      <c r="A40" s="26" t="s">
        <v>127</v>
      </c>
      <c r="B40" s="7" t="s">
        <v>120</v>
      </c>
      <c r="C40" s="8">
        <v>9</v>
      </c>
      <c r="D40" s="9">
        <v>46</v>
      </c>
      <c r="E40" s="9">
        <v>45</v>
      </c>
      <c r="F40" s="5">
        <f t="shared" si="0"/>
        <v>91</v>
      </c>
      <c r="G40" s="37">
        <f t="shared" si="1"/>
        <v>82</v>
      </c>
      <c r="H40" s="46">
        <v>28264</v>
      </c>
      <c r="J40" s="25">
        <f t="shared" si="2"/>
        <v>40.5</v>
      </c>
    </row>
    <row r="41" spans="1:10" ht="19.5">
      <c r="A41" s="26" t="s">
        <v>186</v>
      </c>
      <c r="B41" s="7" t="s">
        <v>253</v>
      </c>
      <c r="C41" s="8">
        <v>7</v>
      </c>
      <c r="D41" s="9">
        <v>42</v>
      </c>
      <c r="E41" s="9">
        <v>47</v>
      </c>
      <c r="F41" s="5">
        <f t="shared" si="0"/>
        <v>89</v>
      </c>
      <c r="G41" s="37">
        <f t="shared" si="1"/>
        <v>82</v>
      </c>
      <c r="H41" s="46">
        <v>25344</v>
      </c>
      <c r="J41" s="25">
        <f t="shared" si="2"/>
        <v>43.5</v>
      </c>
    </row>
    <row r="42" spans="1:10" ht="19.5">
      <c r="A42" s="26" t="s">
        <v>115</v>
      </c>
      <c r="B42" s="7" t="s">
        <v>116</v>
      </c>
      <c r="C42" s="8">
        <v>3</v>
      </c>
      <c r="D42" s="9">
        <v>44</v>
      </c>
      <c r="E42" s="9">
        <v>44</v>
      </c>
      <c r="F42" s="5">
        <f t="shared" si="0"/>
        <v>88</v>
      </c>
      <c r="G42" s="37">
        <f t="shared" si="1"/>
        <v>85</v>
      </c>
      <c r="H42" s="46">
        <v>30725</v>
      </c>
      <c r="J42" s="25">
        <f t="shared" si="2"/>
        <v>42.5</v>
      </c>
    </row>
    <row r="43" spans="1:10" ht="19.5">
      <c r="A43" s="26" t="s">
        <v>85</v>
      </c>
      <c r="B43" s="7" t="s">
        <v>114</v>
      </c>
      <c r="C43" s="8">
        <v>6</v>
      </c>
      <c r="D43" s="9">
        <v>46</v>
      </c>
      <c r="E43" s="9">
        <v>45</v>
      </c>
      <c r="F43" s="5">
        <f t="shared" si="0"/>
        <v>91</v>
      </c>
      <c r="G43" s="37">
        <f t="shared" si="1"/>
        <v>85</v>
      </c>
      <c r="H43" s="46">
        <v>24914</v>
      </c>
      <c r="J43" s="25">
        <f t="shared" si="2"/>
        <v>42</v>
      </c>
    </row>
    <row r="44" spans="1:10" ht="19.5">
      <c r="A44" s="26" t="s">
        <v>121</v>
      </c>
      <c r="B44" s="7" t="s">
        <v>120</v>
      </c>
      <c r="C44" s="8">
        <v>7</v>
      </c>
      <c r="D44" s="9">
        <v>44</v>
      </c>
      <c r="E44" s="9">
        <v>48</v>
      </c>
      <c r="F44" s="5">
        <f t="shared" si="0"/>
        <v>92</v>
      </c>
      <c r="G44" s="37">
        <f t="shared" si="1"/>
        <v>85</v>
      </c>
      <c r="H44" s="46">
        <v>33045</v>
      </c>
      <c r="J44" s="25">
        <f t="shared" si="2"/>
        <v>44.5</v>
      </c>
    </row>
    <row r="45" spans="1:10" ht="19.5">
      <c r="A45" s="26" t="s">
        <v>258</v>
      </c>
      <c r="B45" s="7" t="s">
        <v>253</v>
      </c>
      <c r="C45" s="8">
        <v>8</v>
      </c>
      <c r="D45" s="9">
        <v>44</v>
      </c>
      <c r="E45" s="9">
        <v>50</v>
      </c>
      <c r="F45" s="5">
        <f t="shared" si="0"/>
        <v>94</v>
      </c>
      <c r="G45" s="37">
        <f t="shared" si="1"/>
        <v>86</v>
      </c>
      <c r="H45" s="46">
        <v>24026</v>
      </c>
      <c r="J45" s="25">
        <f t="shared" si="2"/>
        <v>46</v>
      </c>
    </row>
    <row r="46" spans="1:10" ht="19.5">
      <c r="A46" s="81" t="s">
        <v>125</v>
      </c>
      <c r="B46" s="7" t="s">
        <v>126</v>
      </c>
      <c r="C46" s="8">
        <v>8</v>
      </c>
      <c r="D46" s="82" t="s">
        <v>12</v>
      </c>
      <c r="E46" s="82" t="s">
        <v>12</v>
      </c>
      <c r="F46" s="83" t="s">
        <v>12</v>
      </c>
      <c r="G46" s="58" t="s">
        <v>12</v>
      </c>
      <c r="H46" s="46">
        <v>24765</v>
      </c>
    </row>
    <row r="47" spans="1:10" ht="19.5">
      <c r="A47" s="26" t="s">
        <v>219</v>
      </c>
      <c r="B47" s="7" t="s">
        <v>253</v>
      </c>
      <c r="C47" s="8">
        <v>9</v>
      </c>
      <c r="D47" s="9" t="s">
        <v>5</v>
      </c>
      <c r="E47" s="9" t="s">
        <v>172</v>
      </c>
      <c r="F47" s="5" t="s">
        <v>33</v>
      </c>
      <c r="G47" s="58" t="s">
        <v>12</v>
      </c>
      <c r="H47" s="46">
        <v>22272</v>
      </c>
    </row>
    <row r="48" spans="1:10" ht="19.5">
      <c r="A48" s="26" t="s">
        <v>82</v>
      </c>
      <c r="B48" s="7" t="s">
        <v>126</v>
      </c>
      <c r="C48" s="8">
        <v>8</v>
      </c>
      <c r="D48" s="9" t="s">
        <v>5</v>
      </c>
      <c r="E48" s="9" t="s">
        <v>172</v>
      </c>
      <c r="F48" s="5" t="s">
        <v>33</v>
      </c>
      <c r="G48" s="58" t="s">
        <v>12</v>
      </c>
      <c r="H48" s="46">
        <v>21493</v>
      </c>
    </row>
    <row r="49" spans="1:8" ht="19.5">
      <c r="A49" s="26" t="s">
        <v>119</v>
      </c>
      <c r="B49" s="7" t="s">
        <v>114</v>
      </c>
      <c r="C49" s="8">
        <v>5</v>
      </c>
      <c r="D49" s="9" t="s">
        <v>5</v>
      </c>
      <c r="E49" s="9" t="s">
        <v>172</v>
      </c>
      <c r="F49" s="5" t="s">
        <v>33</v>
      </c>
      <c r="G49" s="58" t="s">
        <v>12</v>
      </c>
      <c r="H49" s="46">
        <v>27440</v>
      </c>
    </row>
    <row r="50" spans="1:8" ht="19.5">
      <c r="A50" s="26" t="s">
        <v>91</v>
      </c>
      <c r="B50" s="7" t="s">
        <v>113</v>
      </c>
      <c r="C50" s="8">
        <v>2</v>
      </c>
      <c r="D50" s="9" t="s">
        <v>5</v>
      </c>
      <c r="E50" s="9" t="s">
        <v>172</v>
      </c>
      <c r="F50" s="5" t="s">
        <v>33</v>
      </c>
      <c r="G50" s="58" t="s">
        <v>12</v>
      </c>
      <c r="H50" s="46">
        <v>26822</v>
      </c>
    </row>
    <row r="51" spans="1:8" ht="20.25" thickBot="1">
      <c r="A51" s="88" t="s">
        <v>92</v>
      </c>
      <c r="B51" s="89" t="s">
        <v>113</v>
      </c>
      <c r="C51" s="90">
        <v>2</v>
      </c>
      <c r="D51" s="91" t="s">
        <v>5</v>
      </c>
      <c r="E51" s="91" t="s">
        <v>172</v>
      </c>
      <c r="F51" s="92" t="s">
        <v>33</v>
      </c>
      <c r="G51" s="93" t="s">
        <v>12</v>
      </c>
      <c r="H51" s="94">
        <v>30234</v>
      </c>
    </row>
  </sheetData>
  <sortState ref="A10:I51">
    <sortCondition ref="G10:G51"/>
    <sortCondition ref="E10:E51"/>
    <sortCondition ref="D10:D51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0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109" t="s">
        <v>7</v>
      </c>
      <c r="B1" s="109"/>
      <c r="C1" s="109"/>
      <c r="D1" s="109"/>
      <c r="E1" s="109"/>
      <c r="F1" s="109"/>
      <c r="G1" s="109"/>
    </row>
    <row r="2" spans="1:24" ht="30.75">
      <c r="A2" s="109" t="s">
        <v>8</v>
      </c>
      <c r="B2" s="109"/>
      <c r="C2" s="109"/>
      <c r="D2" s="109"/>
      <c r="E2" s="109"/>
      <c r="F2" s="109"/>
      <c r="G2" s="109"/>
    </row>
    <row r="3" spans="1:24" ht="25.5">
      <c r="A3" s="112" t="str">
        <f>'CAB 0-9'!A3:G3</f>
        <v>CARILÓ</v>
      </c>
      <c r="B3" s="112"/>
      <c r="C3" s="112"/>
      <c r="D3" s="112"/>
      <c r="E3" s="112"/>
      <c r="F3" s="112"/>
      <c r="G3" s="112"/>
    </row>
    <row r="4" spans="1:24" ht="25.5">
      <c r="A4" s="112" t="str">
        <f>'CAB 0-9'!A4:G4</f>
        <v>GOLF</v>
      </c>
      <c r="B4" s="112"/>
      <c r="C4" s="112"/>
      <c r="D4" s="112"/>
      <c r="E4" s="112"/>
      <c r="F4" s="112"/>
      <c r="G4" s="112"/>
    </row>
    <row r="5" spans="1:24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24" ht="19.5">
      <c r="A6" s="111" t="s">
        <v>6</v>
      </c>
      <c r="B6" s="111"/>
      <c r="C6" s="111"/>
      <c r="D6" s="111"/>
      <c r="E6" s="111"/>
      <c r="F6" s="111"/>
      <c r="G6" s="111"/>
    </row>
    <row r="7" spans="1:24" ht="20.25" thickBot="1">
      <c r="A7" s="114" t="str">
        <f>'CAB 0-9'!A7:E7</f>
        <v>SABADO 24 DE AGOSTO DE 2019</v>
      </c>
      <c r="B7" s="114"/>
      <c r="C7" s="114"/>
      <c r="D7" s="114"/>
      <c r="E7" s="114"/>
      <c r="F7" s="114"/>
      <c r="G7" s="114"/>
      <c r="H7" s="47"/>
    </row>
    <row r="8" spans="1:24" ht="20.25" thickBot="1">
      <c r="A8" s="106" t="s">
        <v>10</v>
      </c>
      <c r="B8" s="107"/>
      <c r="C8" s="107"/>
      <c r="D8" s="107"/>
      <c r="E8" s="107"/>
      <c r="F8" s="107"/>
      <c r="G8" s="108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24" ht="19.5">
      <c r="A10" s="26" t="s">
        <v>275</v>
      </c>
      <c r="B10" s="7" t="s">
        <v>247</v>
      </c>
      <c r="C10" s="8">
        <v>14</v>
      </c>
      <c r="D10" s="9">
        <v>44</v>
      </c>
      <c r="E10" s="9">
        <v>41</v>
      </c>
      <c r="F10" s="5">
        <f t="shared" ref="F10:F36" si="0">SUM(D10+E10)</f>
        <v>85</v>
      </c>
      <c r="G10" s="97">
        <f t="shared" ref="G10:G36" si="1">(F10-C10)</f>
        <v>71</v>
      </c>
      <c r="H10" s="46">
        <v>31792</v>
      </c>
      <c r="J10" s="25">
        <f t="shared" ref="J10:J36" si="2">(E10-C10*0.5)</f>
        <v>34</v>
      </c>
    </row>
    <row r="11" spans="1:24" ht="19.5">
      <c r="A11" s="26" t="s">
        <v>139</v>
      </c>
      <c r="B11" s="7" t="s">
        <v>120</v>
      </c>
      <c r="C11" s="8">
        <v>16</v>
      </c>
      <c r="D11" s="9">
        <v>42</v>
      </c>
      <c r="E11" s="9">
        <v>45</v>
      </c>
      <c r="F11" s="5">
        <f t="shared" si="0"/>
        <v>87</v>
      </c>
      <c r="G11" s="97">
        <f t="shared" si="1"/>
        <v>71</v>
      </c>
      <c r="H11" s="46">
        <v>22573</v>
      </c>
      <c r="J11" s="25">
        <f t="shared" si="2"/>
        <v>37</v>
      </c>
      <c r="V11" s="1" t="s">
        <v>21</v>
      </c>
      <c r="W11" s="1" t="s">
        <v>22</v>
      </c>
      <c r="X11" s="1" t="s">
        <v>23</v>
      </c>
    </row>
    <row r="12" spans="1:24" ht="19.5">
      <c r="A12" s="26" t="s">
        <v>191</v>
      </c>
      <c r="B12" s="7" t="s">
        <v>247</v>
      </c>
      <c r="C12" s="8">
        <v>10</v>
      </c>
      <c r="D12" s="9">
        <v>40</v>
      </c>
      <c r="E12" s="9">
        <v>42</v>
      </c>
      <c r="F12" s="5">
        <f t="shared" si="0"/>
        <v>82</v>
      </c>
      <c r="G12" s="97">
        <f t="shared" si="1"/>
        <v>72</v>
      </c>
      <c r="H12" s="46">
        <v>24434</v>
      </c>
      <c r="J12" s="25">
        <f t="shared" si="2"/>
        <v>37</v>
      </c>
      <c r="V12" s="1">
        <f>SUM(M12:U12)-C12*0.5</f>
        <v>-5</v>
      </c>
      <c r="W12" s="1">
        <f>SUM(P12:U12)-C12*0.33</f>
        <v>-3.3000000000000003</v>
      </c>
      <c r="X12" s="1">
        <f>SUM(S12:U12)-C12*0.166</f>
        <v>-1.6600000000000001</v>
      </c>
    </row>
    <row r="13" spans="1:24" ht="19.5">
      <c r="A13" s="26" t="s">
        <v>276</v>
      </c>
      <c r="B13" s="7" t="s">
        <v>247</v>
      </c>
      <c r="C13" s="8">
        <v>14</v>
      </c>
      <c r="D13" s="9">
        <v>40</v>
      </c>
      <c r="E13" s="9">
        <v>46</v>
      </c>
      <c r="F13" s="5">
        <f t="shared" si="0"/>
        <v>86</v>
      </c>
      <c r="G13" s="37">
        <f t="shared" si="1"/>
        <v>72</v>
      </c>
      <c r="H13" s="46">
        <v>28019</v>
      </c>
      <c r="J13" s="25">
        <f t="shared" si="2"/>
        <v>39</v>
      </c>
      <c r="V13" s="1">
        <f>SUM(M13:U13)-C13*0.5</f>
        <v>-7</v>
      </c>
      <c r="W13" s="1">
        <f>SUM(P13:U13)-C13*0.33</f>
        <v>-4.62</v>
      </c>
      <c r="X13" s="1">
        <f>SUM(S13:U13)-C13*0.166</f>
        <v>-2.3240000000000003</v>
      </c>
    </row>
    <row r="14" spans="1:24" ht="19.5">
      <c r="A14" s="26" t="s">
        <v>273</v>
      </c>
      <c r="B14" s="7" t="s">
        <v>248</v>
      </c>
      <c r="C14" s="8">
        <v>14</v>
      </c>
      <c r="D14" s="9">
        <v>44</v>
      </c>
      <c r="E14" s="9">
        <v>44</v>
      </c>
      <c r="F14" s="5">
        <f t="shared" si="0"/>
        <v>88</v>
      </c>
      <c r="G14" s="37">
        <f t="shared" si="1"/>
        <v>74</v>
      </c>
      <c r="H14" s="46">
        <v>31579</v>
      </c>
      <c r="J14" s="25">
        <f t="shared" si="2"/>
        <v>37</v>
      </c>
    </row>
    <row r="15" spans="1:24" ht="19.5">
      <c r="A15" s="26" t="s">
        <v>267</v>
      </c>
      <c r="B15" s="7" t="s">
        <v>253</v>
      </c>
      <c r="C15" s="8">
        <v>12</v>
      </c>
      <c r="D15" s="9">
        <v>45</v>
      </c>
      <c r="E15" s="9">
        <v>44</v>
      </c>
      <c r="F15" s="5">
        <f t="shared" si="0"/>
        <v>89</v>
      </c>
      <c r="G15" s="37">
        <f t="shared" si="1"/>
        <v>77</v>
      </c>
      <c r="H15" s="46">
        <v>22387</v>
      </c>
      <c r="J15" s="25">
        <f t="shared" si="2"/>
        <v>38</v>
      </c>
    </row>
    <row r="16" spans="1:24" ht="19.5">
      <c r="A16" s="26" t="s">
        <v>302</v>
      </c>
      <c r="B16" s="7" t="s">
        <v>248</v>
      </c>
      <c r="C16" s="8">
        <v>13</v>
      </c>
      <c r="D16" s="9">
        <v>46</v>
      </c>
      <c r="E16" s="9">
        <v>44</v>
      </c>
      <c r="F16" s="5">
        <f t="shared" si="0"/>
        <v>90</v>
      </c>
      <c r="G16" s="37">
        <f t="shared" si="1"/>
        <v>77</v>
      </c>
      <c r="H16" s="46">
        <v>28091</v>
      </c>
      <c r="J16" s="25">
        <f t="shared" si="2"/>
        <v>37.5</v>
      </c>
    </row>
    <row r="17" spans="1:10" ht="19.5">
      <c r="A17" s="26" t="s">
        <v>138</v>
      </c>
      <c r="B17" s="7" t="s">
        <v>126</v>
      </c>
      <c r="C17" s="8">
        <v>15</v>
      </c>
      <c r="D17" s="9">
        <v>46</v>
      </c>
      <c r="E17" s="9">
        <v>46</v>
      </c>
      <c r="F17" s="5">
        <f t="shared" si="0"/>
        <v>92</v>
      </c>
      <c r="G17" s="37">
        <f t="shared" si="1"/>
        <v>77</v>
      </c>
      <c r="H17" s="46">
        <v>23064</v>
      </c>
      <c r="J17" s="25">
        <f t="shared" si="2"/>
        <v>38.5</v>
      </c>
    </row>
    <row r="18" spans="1:10" ht="19.5">
      <c r="A18" s="26" t="s">
        <v>274</v>
      </c>
      <c r="B18" s="7" t="s">
        <v>253</v>
      </c>
      <c r="C18" s="8">
        <v>14</v>
      </c>
      <c r="D18" s="9">
        <v>44</v>
      </c>
      <c r="E18" s="9">
        <v>47</v>
      </c>
      <c r="F18" s="5">
        <f t="shared" si="0"/>
        <v>91</v>
      </c>
      <c r="G18" s="37">
        <f t="shared" si="1"/>
        <v>77</v>
      </c>
      <c r="H18" s="46">
        <v>23552</v>
      </c>
      <c r="J18" s="25">
        <f t="shared" si="2"/>
        <v>40</v>
      </c>
    </row>
    <row r="19" spans="1:10" ht="19.5">
      <c r="A19" s="26" t="s">
        <v>265</v>
      </c>
      <c r="B19" s="7" t="s">
        <v>247</v>
      </c>
      <c r="C19" s="8">
        <v>10</v>
      </c>
      <c r="D19" s="9">
        <v>48</v>
      </c>
      <c r="E19" s="9">
        <v>40</v>
      </c>
      <c r="F19" s="5">
        <f t="shared" si="0"/>
        <v>88</v>
      </c>
      <c r="G19" s="37">
        <f t="shared" si="1"/>
        <v>78</v>
      </c>
      <c r="H19" s="46">
        <v>29104</v>
      </c>
      <c r="J19" s="25">
        <f t="shared" si="2"/>
        <v>35</v>
      </c>
    </row>
    <row r="20" spans="1:10" ht="19.5">
      <c r="A20" s="26" t="s">
        <v>131</v>
      </c>
      <c r="B20" s="7" t="s">
        <v>120</v>
      </c>
      <c r="C20" s="8">
        <v>12</v>
      </c>
      <c r="D20" s="9">
        <v>45</v>
      </c>
      <c r="E20" s="9">
        <v>45</v>
      </c>
      <c r="F20" s="5">
        <f t="shared" si="0"/>
        <v>90</v>
      </c>
      <c r="G20" s="37">
        <f t="shared" si="1"/>
        <v>78</v>
      </c>
      <c r="H20" s="46">
        <v>26439</v>
      </c>
      <c r="J20" s="25">
        <f t="shared" si="2"/>
        <v>39</v>
      </c>
    </row>
    <row r="21" spans="1:10" ht="19.5">
      <c r="A21" s="26" t="s">
        <v>136</v>
      </c>
      <c r="B21" s="7" t="s">
        <v>116</v>
      </c>
      <c r="C21" s="8">
        <v>15</v>
      </c>
      <c r="D21" s="9">
        <v>47</v>
      </c>
      <c r="E21" s="9">
        <v>46</v>
      </c>
      <c r="F21" s="5">
        <f t="shared" si="0"/>
        <v>93</v>
      </c>
      <c r="G21" s="37">
        <f t="shared" si="1"/>
        <v>78</v>
      </c>
      <c r="H21" s="46">
        <v>25957</v>
      </c>
      <c r="J21" s="25">
        <f t="shared" si="2"/>
        <v>38.5</v>
      </c>
    </row>
    <row r="22" spans="1:10" ht="19.5">
      <c r="A22" s="26" t="s">
        <v>227</v>
      </c>
      <c r="B22" s="7" t="s">
        <v>269</v>
      </c>
      <c r="C22" s="8">
        <v>15</v>
      </c>
      <c r="D22" s="9">
        <v>44</v>
      </c>
      <c r="E22" s="9">
        <v>49</v>
      </c>
      <c r="F22" s="5">
        <f t="shared" si="0"/>
        <v>93</v>
      </c>
      <c r="G22" s="37">
        <f t="shared" si="1"/>
        <v>78</v>
      </c>
      <c r="H22" s="46">
        <v>25041</v>
      </c>
      <c r="J22" s="25">
        <f t="shared" si="2"/>
        <v>41.5</v>
      </c>
    </row>
    <row r="23" spans="1:10" ht="19.5">
      <c r="A23" s="26" t="s">
        <v>129</v>
      </c>
      <c r="B23" s="7" t="s">
        <v>120</v>
      </c>
      <c r="C23" s="8">
        <v>11</v>
      </c>
      <c r="D23" s="9">
        <v>46</v>
      </c>
      <c r="E23" s="9">
        <v>44</v>
      </c>
      <c r="F23" s="5">
        <f t="shared" si="0"/>
        <v>90</v>
      </c>
      <c r="G23" s="37">
        <f t="shared" si="1"/>
        <v>79</v>
      </c>
      <c r="H23" s="46">
        <v>27933</v>
      </c>
      <c r="J23" s="25">
        <f t="shared" si="2"/>
        <v>38.5</v>
      </c>
    </row>
    <row r="24" spans="1:10" ht="19.5">
      <c r="A24" s="26" t="s">
        <v>229</v>
      </c>
      <c r="B24" s="7" t="s">
        <v>269</v>
      </c>
      <c r="C24" s="8">
        <v>12</v>
      </c>
      <c r="D24" s="9">
        <v>46</v>
      </c>
      <c r="E24" s="9">
        <v>45</v>
      </c>
      <c r="F24" s="5">
        <f t="shared" si="0"/>
        <v>91</v>
      </c>
      <c r="G24" s="37">
        <f t="shared" si="1"/>
        <v>79</v>
      </c>
      <c r="H24" s="46">
        <v>26082</v>
      </c>
      <c r="J24" s="25">
        <f t="shared" si="2"/>
        <v>39</v>
      </c>
    </row>
    <row r="25" spans="1:10" ht="19.5">
      <c r="A25" s="26" t="s">
        <v>266</v>
      </c>
      <c r="B25" s="7" t="s">
        <v>248</v>
      </c>
      <c r="C25" s="8">
        <v>12</v>
      </c>
      <c r="D25" s="9">
        <v>46</v>
      </c>
      <c r="E25" s="9">
        <v>45</v>
      </c>
      <c r="F25" s="5">
        <f t="shared" si="0"/>
        <v>91</v>
      </c>
      <c r="G25" s="37">
        <f t="shared" si="1"/>
        <v>79</v>
      </c>
      <c r="H25" s="46">
        <v>26980</v>
      </c>
      <c r="J25" s="25">
        <f t="shared" si="2"/>
        <v>39</v>
      </c>
    </row>
    <row r="26" spans="1:10" ht="19.5">
      <c r="A26" s="26" t="s">
        <v>272</v>
      </c>
      <c r="B26" s="7" t="s">
        <v>269</v>
      </c>
      <c r="C26" s="8">
        <v>13</v>
      </c>
      <c r="D26" s="9">
        <v>49</v>
      </c>
      <c r="E26" s="9">
        <v>44</v>
      </c>
      <c r="F26" s="5">
        <f t="shared" si="0"/>
        <v>93</v>
      </c>
      <c r="G26" s="37">
        <f t="shared" si="1"/>
        <v>80</v>
      </c>
      <c r="H26" s="46">
        <v>19371</v>
      </c>
      <c r="J26" s="25">
        <f t="shared" si="2"/>
        <v>37.5</v>
      </c>
    </row>
    <row r="27" spans="1:10" ht="19.5">
      <c r="A27" s="26" t="s">
        <v>268</v>
      </c>
      <c r="B27" s="7" t="s">
        <v>249</v>
      </c>
      <c r="C27" s="8">
        <v>12</v>
      </c>
      <c r="D27" s="9">
        <v>46</v>
      </c>
      <c r="E27" s="9">
        <v>46</v>
      </c>
      <c r="F27" s="5">
        <f t="shared" si="0"/>
        <v>92</v>
      </c>
      <c r="G27" s="37">
        <f t="shared" si="1"/>
        <v>80</v>
      </c>
      <c r="H27" s="46">
        <v>26165</v>
      </c>
      <c r="J27" s="25">
        <f t="shared" si="2"/>
        <v>40</v>
      </c>
    </row>
    <row r="28" spans="1:10" ht="19.5">
      <c r="A28" s="26" t="s">
        <v>132</v>
      </c>
      <c r="B28" s="7" t="s">
        <v>120</v>
      </c>
      <c r="C28" s="8">
        <v>12</v>
      </c>
      <c r="D28" s="9">
        <v>44</v>
      </c>
      <c r="E28" s="9">
        <v>48</v>
      </c>
      <c r="F28" s="5">
        <f t="shared" si="0"/>
        <v>92</v>
      </c>
      <c r="G28" s="37">
        <f t="shared" si="1"/>
        <v>80</v>
      </c>
      <c r="H28" s="46">
        <v>21916</v>
      </c>
      <c r="J28" s="25">
        <f t="shared" si="2"/>
        <v>42</v>
      </c>
    </row>
    <row r="29" spans="1:10" ht="19.5">
      <c r="A29" s="26" t="s">
        <v>137</v>
      </c>
      <c r="B29" s="7" t="s">
        <v>126</v>
      </c>
      <c r="C29" s="8">
        <v>15</v>
      </c>
      <c r="D29" s="9">
        <v>46</v>
      </c>
      <c r="E29" s="9">
        <v>49</v>
      </c>
      <c r="F29" s="5">
        <f t="shared" si="0"/>
        <v>95</v>
      </c>
      <c r="G29" s="37">
        <f t="shared" si="1"/>
        <v>80</v>
      </c>
      <c r="H29" s="46">
        <v>22263</v>
      </c>
      <c r="J29" s="25">
        <f t="shared" si="2"/>
        <v>41.5</v>
      </c>
    </row>
    <row r="30" spans="1:10" ht="19.5">
      <c r="A30" s="26" t="s">
        <v>53</v>
      </c>
      <c r="B30" s="7" t="s">
        <v>126</v>
      </c>
      <c r="C30" s="8">
        <v>11</v>
      </c>
      <c r="D30" s="9">
        <v>47</v>
      </c>
      <c r="E30" s="9">
        <v>45</v>
      </c>
      <c r="F30" s="5">
        <f t="shared" si="0"/>
        <v>92</v>
      </c>
      <c r="G30" s="37">
        <f t="shared" si="1"/>
        <v>81</v>
      </c>
      <c r="H30" s="46">
        <v>28228</v>
      </c>
      <c r="J30" s="25">
        <f t="shared" si="2"/>
        <v>39.5</v>
      </c>
    </row>
    <row r="31" spans="1:10" ht="19.5">
      <c r="A31" s="26" t="s">
        <v>135</v>
      </c>
      <c r="B31" s="7" t="s">
        <v>124</v>
      </c>
      <c r="C31" s="8">
        <v>15</v>
      </c>
      <c r="D31" s="9">
        <v>47</v>
      </c>
      <c r="E31" s="9">
        <v>49</v>
      </c>
      <c r="F31" s="5">
        <f t="shared" si="0"/>
        <v>96</v>
      </c>
      <c r="G31" s="37">
        <f t="shared" si="1"/>
        <v>81</v>
      </c>
      <c r="H31" s="46">
        <v>28270</v>
      </c>
      <c r="J31" s="25">
        <f t="shared" si="2"/>
        <v>41.5</v>
      </c>
    </row>
    <row r="32" spans="1:10" ht="19.5">
      <c r="A32" s="26" t="s">
        <v>208</v>
      </c>
      <c r="B32" s="7" t="s">
        <v>248</v>
      </c>
      <c r="C32" s="8">
        <v>13</v>
      </c>
      <c r="D32" s="9">
        <v>50</v>
      </c>
      <c r="E32" s="9">
        <v>45</v>
      </c>
      <c r="F32" s="5">
        <f t="shared" si="0"/>
        <v>95</v>
      </c>
      <c r="G32" s="37">
        <f t="shared" si="1"/>
        <v>82</v>
      </c>
      <c r="H32" s="46">
        <v>26696</v>
      </c>
      <c r="J32" s="25">
        <f t="shared" si="2"/>
        <v>38.5</v>
      </c>
    </row>
    <row r="33" spans="1:10" ht="19.5">
      <c r="A33" s="26" t="s">
        <v>225</v>
      </c>
      <c r="B33" s="7" t="s">
        <v>253</v>
      </c>
      <c r="C33" s="8">
        <v>13</v>
      </c>
      <c r="D33" s="9">
        <v>49</v>
      </c>
      <c r="E33" s="9">
        <v>46</v>
      </c>
      <c r="F33" s="5">
        <f t="shared" si="0"/>
        <v>95</v>
      </c>
      <c r="G33" s="37">
        <f t="shared" si="1"/>
        <v>82</v>
      </c>
      <c r="H33" s="46">
        <v>21992</v>
      </c>
      <c r="J33" s="25">
        <f t="shared" si="2"/>
        <v>39.5</v>
      </c>
    </row>
    <row r="34" spans="1:10" ht="19.5">
      <c r="A34" s="26" t="s">
        <v>228</v>
      </c>
      <c r="B34" s="7" t="s">
        <v>269</v>
      </c>
      <c r="C34" s="8">
        <v>15</v>
      </c>
      <c r="D34" s="9">
        <v>48</v>
      </c>
      <c r="E34" s="9">
        <v>49</v>
      </c>
      <c r="F34" s="5">
        <f t="shared" si="0"/>
        <v>97</v>
      </c>
      <c r="G34" s="37">
        <f t="shared" si="1"/>
        <v>82</v>
      </c>
      <c r="H34" s="46">
        <v>25718</v>
      </c>
      <c r="J34" s="25">
        <f t="shared" si="2"/>
        <v>41.5</v>
      </c>
    </row>
    <row r="35" spans="1:10" ht="19.5">
      <c r="A35" s="26" t="s">
        <v>278</v>
      </c>
      <c r="B35" s="7" t="s">
        <v>263</v>
      </c>
      <c r="C35" s="8">
        <v>15</v>
      </c>
      <c r="D35" s="9">
        <v>47</v>
      </c>
      <c r="E35" s="9">
        <v>50</v>
      </c>
      <c r="F35" s="5">
        <f t="shared" si="0"/>
        <v>97</v>
      </c>
      <c r="G35" s="37">
        <f t="shared" si="1"/>
        <v>82</v>
      </c>
      <c r="H35" s="46">
        <v>26445</v>
      </c>
      <c r="J35" s="25">
        <f t="shared" si="2"/>
        <v>42.5</v>
      </c>
    </row>
    <row r="36" spans="1:10" ht="19.5">
      <c r="A36" s="26" t="s">
        <v>279</v>
      </c>
      <c r="B36" s="7" t="s">
        <v>253</v>
      </c>
      <c r="C36" s="8">
        <v>16</v>
      </c>
      <c r="D36" s="9">
        <v>48</v>
      </c>
      <c r="E36" s="9">
        <v>50</v>
      </c>
      <c r="F36" s="5">
        <f t="shared" si="0"/>
        <v>98</v>
      </c>
      <c r="G36" s="37">
        <f t="shared" si="1"/>
        <v>82</v>
      </c>
      <c r="H36" s="46">
        <v>24506</v>
      </c>
      <c r="J36" s="25">
        <f t="shared" si="2"/>
        <v>42</v>
      </c>
    </row>
    <row r="37" spans="1:10" ht="19.5">
      <c r="A37" s="81" t="s">
        <v>277</v>
      </c>
      <c r="B37" s="7" t="s">
        <v>253</v>
      </c>
      <c r="C37" s="8">
        <v>15</v>
      </c>
      <c r="D37" s="82" t="s">
        <v>12</v>
      </c>
      <c r="E37" s="82" t="s">
        <v>12</v>
      </c>
      <c r="F37" s="83" t="s">
        <v>12</v>
      </c>
      <c r="G37" s="58" t="s">
        <v>12</v>
      </c>
      <c r="H37" s="46">
        <v>19717</v>
      </c>
      <c r="J37" s="1"/>
    </row>
    <row r="38" spans="1:10" ht="19.5">
      <c r="A38" s="81" t="s">
        <v>226</v>
      </c>
      <c r="B38" s="7" t="s">
        <v>269</v>
      </c>
      <c r="C38" s="8">
        <v>13</v>
      </c>
      <c r="D38" s="82" t="s">
        <v>12</v>
      </c>
      <c r="E38" s="82" t="s">
        <v>12</v>
      </c>
      <c r="F38" s="83" t="s">
        <v>12</v>
      </c>
      <c r="G38" s="58" t="s">
        <v>12</v>
      </c>
      <c r="H38" s="46">
        <v>25971</v>
      </c>
      <c r="J38" s="1"/>
    </row>
    <row r="39" spans="1:10" ht="19.5">
      <c r="A39" s="81" t="s">
        <v>220</v>
      </c>
      <c r="B39" s="7" t="s">
        <v>247</v>
      </c>
      <c r="C39" s="8">
        <v>13</v>
      </c>
      <c r="D39" s="82" t="s">
        <v>12</v>
      </c>
      <c r="E39" s="82" t="s">
        <v>12</v>
      </c>
      <c r="F39" s="83" t="s">
        <v>12</v>
      </c>
      <c r="G39" s="58" t="s">
        <v>12</v>
      </c>
      <c r="H39" s="46">
        <v>21614</v>
      </c>
      <c r="J39" s="1"/>
    </row>
    <row r="40" spans="1:10" ht="19.5">
      <c r="A40" s="26" t="s">
        <v>270</v>
      </c>
      <c r="B40" s="7" t="s">
        <v>248</v>
      </c>
      <c r="C40" s="8">
        <v>13</v>
      </c>
      <c r="D40" s="9" t="s">
        <v>5</v>
      </c>
      <c r="E40" s="9" t="s">
        <v>172</v>
      </c>
      <c r="F40" s="5" t="s">
        <v>33</v>
      </c>
      <c r="G40" s="58" t="s">
        <v>12</v>
      </c>
      <c r="H40" s="46">
        <v>25639</v>
      </c>
      <c r="J40" s="1"/>
    </row>
    <row r="41" spans="1:10" ht="19.5">
      <c r="A41" s="26" t="s">
        <v>271</v>
      </c>
      <c r="B41" s="7" t="s">
        <v>253</v>
      </c>
      <c r="C41" s="8">
        <v>13</v>
      </c>
      <c r="D41" s="9" t="s">
        <v>5</v>
      </c>
      <c r="E41" s="9" t="s">
        <v>172</v>
      </c>
      <c r="F41" s="5" t="s">
        <v>33</v>
      </c>
      <c r="G41" s="58" t="s">
        <v>12</v>
      </c>
      <c r="H41" s="46">
        <v>26563</v>
      </c>
      <c r="J41" s="1"/>
    </row>
    <row r="42" spans="1:10" ht="19.5">
      <c r="A42" s="26" t="s">
        <v>261</v>
      </c>
      <c r="B42" s="7" t="s">
        <v>248</v>
      </c>
      <c r="C42" s="8">
        <v>10</v>
      </c>
      <c r="D42" s="9" t="s">
        <v>5</v>
      </c>
      <c r="E42" s="9" t="s">
        <v>172</v>
      </c>
      <c r="F42" s="5" t="s">
        <v>33</v>
      </c>
      <c r="G42" s="58" t="s">
        <v>12</v>
      </c>
      <c r="H42" s="46">
        <v>31352</v>
      </c>
      <c r="J42" s="1"/>
    </row>
    <row r="43" spans="1:10" ht="19.5">
      <c r="A43" s="26" t="s">
        <v>262</v>
      </c>
      <c r="B43" s="7" t="s">
        <v>263</v>
      </c>
      <c r="C43" s="8">
        <v>10</v>
      </c>
      <c r="D43" s="9" t="s">
        <v>5</v>
      </c>
      <c r="E43" s="9" t="s">
        <v>172</v>
      </c>
      <c r="F43" s="5" t="s">
        <v>33</v>
      </c>
      <c r="G43" s="58" t="s">
        <v>12</v>
      </c>
      <c r="H43" s="46">
        <v>29606</v>
      </c>
      <c r="J43" s="1"/>
    </row>
    <row r="44" spans="1:10" ht="19.5">
      <c r="A44" s="26" t="s">
        <v>264</v>
      </c>
      <c r="B44" s="7" t="s">
        <v>247</v>
      </c>
      <c r="C44" s="8">
        <v>10</v>
      </c>
      <c r="D44" s="9" t="s">
        <v>5</v>
      </c>
      <c r="E44" s="9" t="s">
        <v>172</v>
      </c>
      <c r="F44" s="5" t="s">
        <v>33</v>
      </c>
      <c r="G44" s="58" t="s">
        <v>12</v>
      </c>
      <c r="H44" s="46">
        <v>28079</v>
      </c>
      <c r="J44" s="1"/>
    </row>
    <row r="45" spans="1:10" ht="19.5">
      <c r="A45" s="26" t="s">
        <v>140</v>
      </c>
      <c r="B45" s="7" t="s">
        <v>141</v>
      </c>
      <c r="C45" s="8">
        <v>16</v>
      </c>
      <c r="D45" s="9" t="s">
        <v>5</v>
      </c>
      <c r="E45" s="9" t="s">
        <v>172</v>
      </c>
      <c r="F45" s="5" t="s">
        <v>33</v>
      </c>
      <c r="G45" s="58" t="s">
        <v>12</v>
      </c>
      <c r="H45" s="46">
        <v>30439</v>
      </c>
      <c r="J45" s="1"/>
    </row>
    <row r="46" spans="1:10" ht="19.5">
      <c r="A46" s="26" t="s">
        <v>134</v>
      </c>
      <c r="B46" s="7" t="s">
        <v>126</v>
      </c>
      <c r="C46" s="8">
        <v>13</v>
      </c>
      <c r="D46" s="9" t="s">
        <v>5</v>
      </c>
      <c r="E46" s="9" t="s">
        <v>172</v>
      </c>
      <c r="F46" s="5" t="s">
        <v>33</v>
      </c>
      <c r="G46" s="58" t="s">
        <v>12</v>
      </c>
      <c r="H46" s="46">
        <v>28034</v>
      </c>
      <c r="J46" s="1"/>
    </row>
    <row r="47" spans="1:10" ht="19.5">
      <c r="A47" s="26" t="s">
        <v>130</v>
      </c>
      <c r="B47" s="7" t="s">
        <v>120</v>
      </c>
      <c r="C47" s="8">
        <v>12</v>
      </c>
      <c r="D47" s="9" t="s">
        <v>5</v>
      </c>
      <c r="E47" s="9" t="s">
        <v>172</v>
      </c>
      <c r="F47" s="5" t="s">
        <v>33</v>
      </c>
      <c r="G47" s="58" t="s">
        <v>12</v>
      </c>
      <c r="H47" s="46">
        <v>23551</v>
      </c>
      <c r="J47" s="1"/>
    </row>
    <row r="48" spans="1:10" ht="19.5">
      <c r="A48" s="26" t="s">
        <v>133</v>
      </c>
      <c r="B48" s="7" t="s">
        <v>116</v>
      </c>
      <c r="C48" s="8">
        <v>12</v>
      </c>
      <c r="D48" s="9" t="s">
        <v>5</v>
      </c>
      <c r="E48" s="9" t="s">
        <v>172</v>
      </c>
      <c r="F48" s="5" t="s">
        <v>33</v>
      </c>
      <c r="G48" s="58" t="s">
        <v>12</v>
      </c>
      <c r="H48" s="46">
        <v>27932</v>
      </c>
      <c r="J48" s="1"/>
    </row>
    <row r="49" spans="1:10" ht="19.5">
      <c r="A49" s="26" t="s">
        <v>54</v>
      </c>
      <c r="B49" s="7" t="s">
        <v>124</v>
      </c>
      <c r="C49" s="8">
        <v>10</v>
      </c>
      <c r="D49" s="9" t="s">
        <v>168</v>
      </c>
      <c r="E49" s="9" t="s">
        <v>169</v>
      </c>
      <c r="F49" s="5" t="s">
        <v>170</v>
      </c>
      <c r="G49" s="37" t="s">
        <v>171</v>
      </c>
      <c r="H49" s="46">
        <v>23787</v>
      </c>
      <c r="J49" s="1"/>
    </row>
    <row r="50" spans="1:10" ht="20.25" thickBot="1">
      <c r="A50" s="88" t="s">
        <v>128</v>
      </c>
      <c r="B50" s="89" t="s">
        <v>120</v>
      </c>
      <c r="C50" s="90">
        <v>11</v>
      </c>
      <c r="D50" s="91" t="s">
        <v>168</v>
      </c>
      <c r="E50" s="91" t="s">
        <v>169</v>
      </c>
      <c r="F50" s="92" t="s">
        <v>171</v>
      </c>
      <c r="G50" s="100" t="s">
        <v>171</v>
      </c>
      <c r="H50" s="94">
        <v>24928</v>
      </c>
      <c r="J50" s="1"/>
    </row>
  </sheetData>
  <sortState ref="A10:H50">
    <sortCondition ref="G10:G50"/>
    <sortCondition ref="E10:E50"/>
    <sortCondition ref="D10:D50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37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109" t="s">
        <v>7</v>
      </c>
      <c r="B1" s="109"/>
      <c r="C1" s="109"/>
      <c r="D1" s="109"/>
      <c r="E1" s="109"/>
      <c r="F1" s="109"/>
      <c r="G1" s="109"/>
    </row>
    <row r="2" spans="1:10" ht="30.75">
      <c r="A2" s="109" t="s">
        <v>8</v>
      </c>
      <c r="B2" s="109"/>
      <c r="C2" s="109"/>
      <c r="D2" s="109"/>
      <c r="E2" s="109"/>
      <c r="F2" s="109"/>
      <c r="G2" s="109"/>
    </row>
    <row r="3" spans="1:10" ht="25.5">
      <c r="A3" s="112" t="str">
        <f>'CAB 0-9'!A3:G3</f>
        <v>CARILÓ</v>
      </c>
      <c r="B3" s="112"/>
      <c r="C3" s="112"/>
      <c r="D3" s="112"/>
      <c r="E3" s="112"/>
      <c r="F3" s="112"/>
      <c r="G3" s="112"/>
    </row>
    <row r="4" spans="1:10" ht="25.5">
      <c r="A4" s="112" t="str">
        <f>'CAB 10-16'!A4:G4</f>
        <v>GOLF</v>
      </c>
      <c r="B4" s="112"/>
      <c r="C4" s="112"/>
      <c r="D4" s="112"/>
      <c r="E4" s="112"/>
      <c r="F4" s="112"/>
      <c r="G4" s="112"/>
    </row>
    <row r="5" spans="1:10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10" ht="19.5">
      <c r="A6" s="111" t="s">
        <v>6</v>
      </c>
      <c r="B6" s="111"/>
      <c r="C6" s="111"/>
      <c r="D6" s="111"/>
      <c r="E6" s="111"/>
      <c r="F6" s="111"/>
      <c r="G6" s="111"/>
    </row>
    <row r="7" spans="1:10" ht="20.25" thickBot="1">
      <c r="A7" s="114" t="str">
        <f>'CAB 0-9'!A7:E7</f>
        <v>SABADO 24 DE AGOSTO DE 2019</v>
      </c>
      <c r="B7" s="114"/>
      <c r="C7" s="114"/>
      <c r="D7" s="114"/>
      <c r="E7" s="114"/>
      <c r="F7" s="114"/>
      <c r="G7" s="114"/>
      <c r="H7" s="47"/>
    </row>
    <row r="8" spans="1:10" ht="20.25" thickBot="1">
      <c r="A8" s="106" t="s">
        <v>18</v>
      </c>
      <c r="B8" s="107"/>
      <c r="C8" s="107"/>
      <c r="D8" s="107"/>
      <c r="E8" s="107"/>
      <c r="F8" s="107"/>
      <c r="G8" s="108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>
      <c r="A10" s="26" t="s">
        <v>288</v>
      </c>
      <c r="B10" s="7" t="s">
        <v>269</v>
      </c>
      <c r="C10" s="8">
        <v>22</v>
      </c>
      <c r="D10" s="9">
        <v>47</v>
      </c>
      <c r="E10" s="9">
        <v>47</v>
      </c>
      <c r="F10" s="5">
        <f t="shared" ref="F10:F28" si="0">SUM(D10+E10)</f>
        <v>94</v>
      </c>
      <c r="G10" s="97">
        <f t="shared" ref="G10:G28" si="1">(F10-C10)</f>
        <v>72</v>
      </c>
      <c r="H10" s="46">
        <v>24585</v>
      </c>
      <c r="J10" s="25">
        <f>(E10-C10*0.5)</f>
        <v>36</v>
      </c>
    </row>
    <row r="11" spans="1:10" ht="19.5">
      <c r="A11" s="26" t="s">
        <v>150</v>
      </c>
      <c r="B11" s="7" t="s">
        <v>120</v>
      </c>
      <c r="C11" s="8">
        <v>21</v>
      </c>
      <c r="D11" s="9">
        <v>46</v>
      </c>
      <c r="E11" s="9">
        <v>49</v>
      </c>
      <c r="F11" s="5">
        <f t="shared" si="0"/>
        <v>95</v>
      </c>
      <c r="G11" s="97">
        <f t="shared" si="1"/>
        <v>74</v>
      </c>
      <c r="H11" s="46">
        <v>23449</v>
      </c>
      <c r="J11" s="25">
        <f t="shared" ref="J11:J31" si="2">(E11-C11*0.5)</f>
        <v>38.5</v>
      </c>
    </row>
    <row r="12" spans="1:10" ht="19.5">
      <c r="A12" s="26" t="s">
        <v>284</v>
      </c>
      <c r="B12" s="7" t="s">
        <v>248</v>
      </c>
      <c r="C12" s="8">
        <v>18</v>
      </c>
      <c r="D12" s="9">
        <v>44</v>
      </c>
      <c r="E12" s="9">
        <v>48</v>
      </c>
      <c r="F12" s="5">
        <f t="shared" si="0"/>
        <v>92</v>
      </c>
      <c r="G12" s="97">
        <f t="shared" si="1"/>
        <v>74</v>
      </c>
      <c r="H12" s="46">
        <v>27823</v>
      </c>
      <c r="J12" s="25">
        <f t="shared" si="2"/>
        <v>39</v>
      </c>
    </row>
    <row r="13" spans="1:10" ht="19.5">
      <c r="A13" s="26" t="s">
        <v>281</v>
      </c>
      <c r="B13" s="7" t="s">
        <v>269</v>
      </c>
      <c r="C13" s="8">
        <v>17</v>
      </c>
      <c r="D13" s="9">
        <v>44</v>
      </c>
      <c r="E13" s="9">
        <v>48</v>
      </c>
      <c r="F13" s="5">
        <f t="shared" si="0"/>
        <v>92</v>
      </c>
      <c r="G13" s="37">
        <f t="shared" si="1"/>
        <v>75</v>
      </c>
      <c r="H13" s="46">
        <v>25023</v>
      </c>
      <c r="J13" s="25">
        <f t="shared" si="2"/>
        <v>39.5</v>
      </c>
    </row>
    <row r="14" spans="1:10" ht="19.5">
      <c r="A14" s="26" t="s">
        <v>146</v>
      </c>
      <c r="B14" s="7" t="s">
        <v>126</v>
      </c>
      <c r="C14" s="8">
        <v>19</v>
      </c>
      <c r="D14" s="9">
        <v>49</v>
      </c>
      <c r="E14" s="9">
        <v>46</v>
      </c>
      <c r="F14" s="5">
        <f t="shared" si="0"/>
        <v>95</v>
      </c>
      <c r="G14" s="37">
        <f t="shared" si="1"/>
        <v>76</v>
      </c>
      <c r="H14" s="46">
        <v>19470</v>
      </c>
      <c r="J14" s="25">
        <f t="shared" si="2"/>
        <v>36.5</v>
      </c>
    </row>
    <row r="15" spans="1:10" ht="19.5">
      <c r="A15" s="26" t="s">
        <v>62</v>
      </c>
      <c r="B15" s="7" t="s">
        <v>113</v>
      </c>
      <c r="C15" s="8">
        <v>18</v>
      </c>
      <c r="D15" s="9">
        <v>48</v>
      </c>
      <c r="E15" s="9">
        <v>47</v>
      </c>
      <c r="F15" s="5">
        <f t="shared" si="0"/>
        <v>95</v>
      </c>
      <c r="G15" s="37">
        <f t="shared" si="1"/>
        <v>77</v>
      </c>
      <c r="H15" s="46">
        <v>24177</v>
      </c>
      <c r="J15" s="25">
        <f t="shared" si="2"/>
        <v>38</v>
      </c>
    </row>
    <row r="16" spans="1:10" ht="19.5">
      <c r="A16" s="26" t="s">
        <v>147</v>
      </c>
      <c r="B16" s="7" t="s">
        <v>120</v>
      </c>
      <c r="C16" s="8">
        <v>20</v>
      </c>
      <c r="D16" s="9">
        <v>45</v>
      </c>
      <c r="E16" s="9">
        <v>52</v>
      </c>
      <c r="F16" s="5">
        <f t="shared" si="0"/>
        <v>97</v>
      </c>
      <c r="G16" s="37">
        <f t="shared" si="1"/>
        <v>77</v>
      </c>
      <c r="H16" s="46">
        <v>24594</v>
      </c>
      <c r="J16" s="25">
        <f t="shared" si="2"/>
        <v>42</v>
      </c>
    </row>
    <row r="17" spans="1:10" ht="19.5">
      <c r="A17" s="26" t="s">
        <v>280</v>
      </c>
      <c r="B17" s="7" t="s">
        <v>248</v>
      </c>
      <c r="C17" s="8">
        <v>17</v>
      </c>
      <c r="D17" s="9">
        <v>49</v>
      </c>
      <c r="E17" s="9">
        <v>46</v>
      </c>
      <c r="F17" s="5">
        <f t="shared" si="0"/>
        <v>95</v>
      </c>
      <c r="G17" s="37">
        <f t="shared" si="1"/>
        <v>78</v>
      </c>
      <c r="H17" s="46">
        <v>28354</v>
      </c>
      <c r="J17" s="25">
        <f t="shared" si="2"/>
        <v>37.5</v>
      </c>
    </row>
    <row r="18" spans="1:10" ht="19.5">
      <c r="A18" s="26" t="s">
        <v>202</v>
      </c>
      <c r="B18" s="7" t="s">
        <v>249</v>
      </c>
      <c r="C18" s="8">
        <v>19</v>
      </c>
      <c r="D18" s="9">
        <v>49</v>
      </c>
      <c r="E18" s="9">
        <v>49</v>
      </c>
      <c r="F18" s="5">
        <f t="shared" si="0"/>
        <v>98</v>
      </c>
      <c r="G18" s="37">
        <f t="shared" si="1"/>
        <v>79</v>
      </c>
      <c r="H18" s="46">
        <v>22050</v>
      </c>
      <c r="J18" s="25">
        <f t="shared" si="2"/>
        <v>39.5</v>
      </c>
    </row>
    <row r="19" spans="1:10" ht="19.5">
      <c r="A19" s="26" t="s">
        <v>285</v>
      </c>
      <c r="B19" s="7" t="s">
        <v>247</v>
      </c>
      <c r="C19" s="8">
        <v>18</v>
      </c>
      <c r="D19" s="9">
        <v>52</v>
      </c>
      <c r="E19" s="9">
        <v>46</v>
      </c>
      <c r="F19" s="5">
        <f t="shared" si="0"/>
        <v>98</v>
      </c>
      <c r="G19" s="37">
        <f t="shared" si="1"/>
        <v>80</v>
      </c>
      <c r="H19" s="46">
        <v>28541</v>
      </c>
      <c r="J19" s="25">
        <f t="shared" si="2"/>
        <v>37</v>
      </c>
    </row>
    <row r="20" spans="1:10" ht="19.5">
      <c r="A20" s="26" t="s">
        <v>283</v>
      </c>
      <c r="B20" s="7" t="s">
        <v>247</v>
      </c>
      <c r="C20" s="8">
        <v>17</v>
      </c>
      <c r="D20" s="9">
        <v>49</v>
      </c>
      <c r="E20" s="9">
        <v>48</v>
      </c>
      <c r="F20" s="5">
        <f t="shared" si="0"/>
        <v>97</v>
      </c>
      <c r="G20" s="37">
        <f t="shared" si="1"/>
        <v>80</v>
      </c>
      <c r="H20" s="46">
        <v>19582</v>
      </c>
      <c r="J20" s="25">
        <f t="shared" si="2"/>
        <v>39.5</v>
      </c>
    </row>
    <row r="21" spans="1:10" ht="19.5">
      <c r="A21" s="26" t="s">
        <v>144</v>
      </c>
      <c r="B21" s="7" t="s">
        <v>124</v>
      </c>
      <c r="C21" s="8">
        <v>19</v>
      </c>
      <c r="D21" s="9">
        <v>51</v>
      </c>
      <c r="E21" s="9">
        <v>49</v>
      </c>
      <c r="F21" s="5">
        <f t="shared" si="0"/>
        <v>100</v>
      </c>
      <c r="G21" s="37">
        <f t="shared" si="1"/>
        <v>81</v>
      </c>
      <c r="H21" s="46">
        <v>25613</v>
      </c>
      <c r="J21" s="25">
        <f t="shared" si="2"/>
        <v>39.5</v>
      </c>
    </row>
    <row r="22" spans="1:10" ht="19.5">
      <c r="A22" s="26" t="s">
        <v>149</v>
      </c>
      <c r="B22" s="7" t="s">
        <v>120</v>
      </c>
      <c r="C22" s="8">
        <v>21</v>
      </c>
      <c r="D22" s="9">
        <v>50</v>
      </c>
      <c r="E22" s="9">
        <v>52</v>
      </c>
      <c r="F22" s="5">
        <f t="shared" si="0"/>
        <v>102</v>
      </c>
      <c r="G22" s="37">
        <f t="shared" si="1"/>
        <v>81</v>
      </c>
      <c r="H22" s="46">
        <v>19578</v>
      </c>
      <c r="J22" s="25">
        <f t="shared" si="2"/>
        <v>41.5</v>
      </c>
    </row>
    <row r="23" spans="1:10" ht="19.5">
      <c r="A23" s="26" t="s">
        <v>286</v>
      </c>
      <c r="B23" s="7" t="s">
        <v>269</v>
      </c>
      <c r="C23" s="8">
        <v>19</v>
      </c>
      <c r="D23" s="9">
        <v>56</v>
      </c>
      <c r="E23" s="9">
        <v>45</v>
      </c>
      <c r="F23" s="5">
        <f t="shared" si="0"/>
        <v>101</v>
      </c>
      <c r="G23" s="37">
        <f t="shared" si="1"/>
        <v>82</v>
      </c>
      <c r="H23" s="46">
        <v>20178</v>
      </c>
      <c r="J23" s="25">
        <f t="shared" si="2"/>
        <v>35.5</v>
      </c>
    </row>
    <row r="24" spans="1:10" ht="19.5">
      <c r="A24" s="26" t="s">
        <v>236</v>
      </c>
      <c r="B24" s="7" t="s">
        <v>248</v>
      </c>
      <c r="C24" s="8">
        <v>19</v>
      </c>
      <c r="D24" s="9">
        <v>53</v>
      </c>
      <c r="E24" s="9">
        <v>49</v>
      </c>
      <c r="F24" s="5">
        <f t="shared" si="0"/>
        <v>102</v>
      </c>
      <c r="G24" s="37">
        <f t="shared" si="1"/>
        <v>83</v>
      </c>
      <c r="H24" s="46">
        <v>23141</v>
      </c>
      <c r="J24" s="25">
        <f t="shared" si="2"/>
        <v>39.5</v>
      </c>
    </row>
    <row r="25" spans="1:10" ht="19.5">
      <c r="A25" s="26" t="s">
        <v>145</v>
      </c>
      <c r="B25" s="7" t="s">
        <v>126</v>
      </c>
      <c r="C25" s="8">
        <v>19</v>
      </c>
      <c r="D25" s="9">
        <v>51</v>
      </c>
      <c r="E25" s="9">
        <v>51</v>
      </c>
      <c r="F25" s="5">
        <f t="shared" si="0"/>
        <v>102</v>
      </c>
      <c r="G25" s="37">
        <f t="shared" si="1"/>
        <v>83</v>
      </c>
      <c r="H25" s="46">
        <v>19997</v>
      </c>
      <c r="J25" s="25">
        <f t="shared" si="2"/>
        <v>41.5</v>
      </c>
    </row>
    <row r="26" spans="1:10" ht="19.5">
      <c r="A26" s="26" t="s">
        <v>143</v>
      </c>
      <c r="B26" s="7" t="s">
        <v>120</v>
      </c>
      <c r="C26" s="8">
        <v>18</v>
      </c>
      <c r="D26" s="9">
        <v>51</v>
      </c>
      <c r="E26" s="9">
        <v>51</v>
      </c>
      <c r="F26" s="5">
        <f t="shared" si="0"/>
        <v>102</v>
      </c>
      <c r="G26" s="37">
        <f t="shared" si="1"/>
        <v>84</v>
      </c>
      <c r="H26" s="46">
        <v>23188</v>
      </c>
      <c r="J26" s="25">
        <f t="shared" si="2"/>
        <v>42</v>
      </c>
    </row>
    <row r="27" spans="1:10" ht="19.5">
      <c r="A27" s="26" t="s">
        <v>153</v>
      </c>
      <c r="B27" s="7" t="s">
        <v>124</v>
      </c>
      <c r="C27" s="8">
        <v>23</v>
      </c>
      <c r="D27" s="9">
        <v>60</v>
      </c>
      <c r="E27" s="9">
        <v>48</v>
      </c>
      <c r="F27" s="5">
        <f t="shared" si="0"/>
        <v>108</v>
      </c>
      <c r="G27" s="37">
        <f t="shared" si="1"/>
        <v>85</v>
      </c>
      <c r="H27" s="46">
        <v>26809</v>
      </c>
      <c r="J27" s="25">
        <f t="shared" si="2"/>
        <v>36.5</v>
      </c>
    </row>
    <row r="28" spans="1:10" ht="19.5">
      <c r="A28" s="26" t="s">
        <v>148</v>
      </c>
      <c r="B28" s="7" t="s">
        <v>113</v>
      </c>
      <c r="C28" s="8">
        <v>20</v>
      </c>
      <c r="D28" s="9">
        <v>63</v>
      </c>
      <c r="E28" s="9">
        <v>49</v>
      </c>
      <c r="F28" s="5">
        <f t="shared" si="0"/>
        <v>112</v>
      </c>
      <c r="G28" s="37">
        <f t="shared" si="1"/>
        <v>92</v>
      </c>
      <c r="H28" s="46">
        <v>22238</v>
      </c>
      <c r="J28" s="25">
        <f t="shared" si="2"/>
        <v>39</v>
      </c>
    </row>
    <row r="29" spans="1:10" ht="19.5">
      <c r="A29" s="81" t="s">
        <v>290</v>
      </c>
      <c r="B29" s="7" t="s">
        <v>249</v>
      </c>
      <c r="C29" s="8">
        <v>24</v>
      </c>
      <c r="D29" s="82" t="s">
        <v>12</v>
      </c>
      <c r="E29" s="82" t="s">
        <v>12</v>
      </c>
      <c r="F29" s="83" t="s">
        <v>12</v>
      </c>
      <c r="G29" s="58" t="s">
        <v>12</v>
      </c>
      <c r="H29" s="46">
        <v>19579</v>
      </c>
      <c r="J29" s="25" t="e">
        <f t="shared" si="2"/>
        <v>#VALUE!</v>
      </c>
    </row>
    <row r="30" spans="1:10" ht="19.5">
      <c r="A30" s="26" t="s">
        <v>289</v>
      </c>
      <c r="B30" s="7" t="s">
        <v>247</v>
      </c>
      <c r="C30" s="8">
        <v>23</v>
      </c>
      <c r="D30" s="9" t="s">
        <v>5</v>
      </c>
      <c r="E30" s="9" t="s">
        <v>172</v>
      </c>
      <c r="F30" s="5" t="s">
        <v>33</v>
      </c>
      <c r="G30" s="58" t="s">
        <v>12</v>
      </c>
      <c r="H30" s="46">
        <v>31464</v>
      </c>
      <c r="J30" s="25" t="e">
        <f t="shared" si="2"/>
        <v>#VALUE!</v>
      </c>
    </row>
    <row r="31" spans="1:10" ht="19.5">
      <c r="A31" s="26" t="s">
        <v>287</v>
      </c>
      <c r="B31" s="7" t="s">
        <v>269</v>
      </c>
      <c r="C31" s="8">
        <v>19</v>
      </c>
      <c r="D31" s="9" t="s">
        <v>5</v>
      </c>
      <c r="E31" s="9" t="s">
        <v>172</v>
      </c>
      <c r="F31" s="5" t="s">
        <v>33</v>
      </c>
      <c r="G31" s="58" t="s">
        <v>12</v>
      </c>
      <c r="H31" s="46">
        <v>17126</v>
      </c>
      <c r="J31" s="25" t="e">
        <f t="shared" si="2"/>
        <v>#VALUE!</v>
      </c>
    </row>
    <row r="32" spans="1:10" ht="19.5">
      <c r="A32" s="26" t="s">
        <v>282</v>
      </c>
      <c r="B32" s="7" t="s">
        <v>269</v>
      </c>
      <c r="C32" s="8">
        <v>17</v>
      </c>
      <c r="D32" s="9" t="s">
        <v>5</v>
      </c>
      <c r="E32" s="9" t="s">
        <v>172</v>
      </c>
      <c r="F32" s="5" t="s">
        <v>33</v>
      </c>
      <c r="G32" s="58" t="s">
        <v>12</v>
      </c>
      <c r="H32" s="46">
        <v>22838</v>
      </c>
      <c r="J32" s="1"/>
    </row>
    <row r="33" spans="1:10" ht="19.5">
      <c r="A33" s="26" t="s">
        <v>154</v>
      </c>
      <c r="B33" s="7" t="s">
        <v>126</v>
      </c>
      <c r="C33" s="8">
        <v>23</v>
      </c>
      <c r="D33" s="9" t="s">
        <v>5</v>
      </c>
      <c r="E33" s="9" t="s">
        <v>172</v>
      </c>
      <c r="F33" s="5" t="s">
        <v>33</v>
      </c>
      <c r="G33" s="58" t="s">
        <v>12</v>
      </c>
      <c r="H33" s="46">
        <v>21714</v>
      </c>
      <c r="J33" s="1"/>
    </row>
    <row r="34" spans="1:10" ht="19.5">
      <c r="A34" s="26" t="s">
        <v>151</v>
      </c>
      <c r="B34" s="7" t="s">
        <v>116</v>
      </c>
      <c r="C34" s="8">
        <v>22</v>
      </c>
      <c r="D34" s="9" t="s">
        <v>5</v>
      </c>
      <c r="E34" s="9" t="s">
        <v>172</v>
      </c>
      <c r="F34" s="5" t="s">
        <v>33</v>
      </c>
      <c r="G34" s="58" t="s">
        <v>12</v>
      </c>
      <c r="H34" s="46">
        <v>18529</v>
      </c>
      <c r="J34" s="1"/>
    </row>
    <row r="35" spans="1:10" ht="19.5">
      <c r="A35" s="26" t="s">
        <v>152</v>
      </c>
      <c r="B35" s="7" t="s">
        <v>126</v>
      </c>
      <c r="C35" s="8">
        <v>22</v>
      </c>
      <c r="D35" s="9" t="s">
        <v>5</v>
      </c>
      <c r="E35" s="9" t="s">
        <v>172</v>
      </c>
      <c r="F35" s="5" t="s">
        <v>33</v>
      </c>
      <c r="G35" s="58" t="s">
        <v>12</v>
      </c>
      <c r="H35" s="46">
        <v>21518</v>
      </c>
      <c r="J35" s="1"/>
    </row>
    <row r="36" spans="1:10" ht="19.5">
      <c r="A36" s="26" t="s">
        <v>60</v>
      </c>
      <c r="B36" s="7" t="s">
        <v>124</v>
      </c>
      <c r="C36" s="8">
        <v>21</v>
      </c>
      <c r="D36" s="9" t="s">
        <v>5</v>
      </c>
      <c r="E36" s="9" t="s">
        <v>172</v>
      </c>
      <c r="F36" s="5" t="s">
        <v>33</v>
      </c>
      <c r="G36" s="58" t="s">
        <v>12</v>
      </c>
      <c r="H36" s="46">
        <v>21275</v>
      </c>
      <c r="J36" s="1"/>
    </row>
    <row r="37" spans="1:10" ht="20.25" thickBot="1">
      <c r="A37" s="88" t="s">
        <v>142</v>
      </c>
      <c r="B37" s="89" t="s">
        <v>124</v>
      </c>
      <c r="C37" s="90">
        <v>18</v>
      </c>
      <c r="D37" s="91" t="s">
        <v>5</v>
      </c>
      <c r="E37" s="91" t="s">
        <v>172</v>
      </c>
      <c r="F37" s="92" t="s">
        <v>33</v>
      </c>
      <c r="G37" s="93" t="s">
        <v>12</v>
      </c>
      <c r="H37" s="94">
        <v>27574</v>
      </c>
      <c r="J37" s="1"/>
    </row>
  </sheetData>
  <sortState ref="A10:H37">
    <sortCondition ref="G10:G37"/>
    <sortCondition ref="E10:E37"/>
    <sortCondition ref="D10:D37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09" t="s">
        <v>7</v>
      </c>
      <c r="B1" s="109"/>
      <c r="C1" s="109"/>
      <c r="D1" s="109"/>
      <c r="E1" s="109"/>
      <c r="F1" s="109"/>
      <c r="G1" s="109"/>
    </row>
    <row r="2" spans="1:10" ht="30.75">
      <c r="A2" s="109" t="s">
        <v>8</v>
      </c>
      <c r="B2" s="109"/>
      <c r="C2" s="109"/>
      <c r="D2" s="109"/>
      <c r="E2" s="109"/>
      <c r="F2" s="109"/>
      <c r="G2" s="109"/>
    </row>
    <row r="3" spans="1:10" ht="25.5">
      <c r="A3" s="112" t="str">
        <f>'CAB 0-9'!A3:G3</f>
        <v>CARILÓ</v>
      </c>
      <c r="B3" s="112"/>
      <c r="C3" s="112"/>
      <c r="D3" s="112"/>
      <c r="E3" s="112"/>
      <c r="F3" s="112"/>
      <c r="G3" s="112"/>
    </row>
    <row r="4" spans="1:10" ht="25.5">
      <c r="A4" s="112" t="str">
        <f>'CAB 17-24'!A4:G4</f>
        <v>GOLF</v>
      </c>
      <c r="B4" s="112"/>
      <c r="C4" s="112"/>
      <c r="D4" s="112"/>
      <c r="E4" s="112"/>
      <c r="F4" s="112"/>
      <c r="G4" s="112"/>
    </row>
    <row r="5" spans="1:10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10" ht="19.5">
      <c r="A6" s="111" t="s">
        <v>6</v>
      </c>
      <c r="B6" s="111"/>
      <c r="C6" s="111"/>
      <c r="D6" s="111"/>
      <c r="E6" s="111"/>
      <c r="F6" s="111"/>
      <c r="G6" s="111"/>
    </row>
    <row r="7" spans="1:10" ht="20.25" thickBot="1">
      <c r="A7" s="113" t="str">
        <f>'CAB 0-9'!A7:E7</f>
        <v>SABADO 24 DE AGOSTO DE 2019</v>
      </c>
      <c r="B7" s="113"/>
      <c r="C7" s="113"/>
      <c r="D7" s="113"/>
      <c r="E7" s="113"/>
      <c r="F7" s="113"/>
      <c r="G7" s="113"/>
      <c r="H7" s="23"/>
    </row>
    <row r="8" spans="1:10" ht="20.25" thickBot="1">
      <c r="A8" s="106" t="s">
        <v>11</v>
      </c>
      <c r="B8" s="107"/>
      <c r="C8" s="107"/>
      <c r="D8" s="107"/>
      <c r="E8" s="107"/>
      <c r="F8" s="107"/>
      <c r="G8" s="108"/>
      <c r="H8" s="4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297</v>
      </c>
      <c r="B10" s="7" t="s">
        <v>269</v>
      </c>
      <c r="C10" s="8">
        <v>30</v>
      </c>
      <c r="D10" s="9">
        <v>48</v>
      </c>
      <c r="E10" s="9">
        <v>46</v>
      </c>
      <c r="F10" s="5">
        <f t="shared" ref="F10:F21" si="0">SUM(D10+E10)</f>
        <v>94</v>
      </c>
      <c r="G10" s="101">
        <f t="shared" ref="G10:G21" si="1">(F10-C10)</f>
        <v>64</v>
      </c>
      <c r="H10" s="46">
        <v>17087</v>
      </c>
      <c r="J10" s="25">
        <f>(E10-C10*0.5)</f>
        <v>31</v>
      </c>
    </row>
    <row r="11" spans="1:10" ht="19.5">
      <c r="A11" s="26" t="s">
        <v>157</v>
      </c>
      <c r="B11" s="7" t="s">
        <v>116</v>
      </c>
      <c r="C11" s="8">
        <v>26</v>
      </c>
      <c r="D11" s="9">
        <v>52</v>
      </c>
      <c r="E11" s="9">
        <v>47</v>
      </c>
      <c r="F11" s="5">
        <f t="shared" si="0"/>
        <v>99</v>
      </c>
      <c r="G11" s="97">
        <f t="shared" si="1"/>
        <v>73</v>
      </c>
      <c r="H11" s="46">
        <v>21457</v>
      </c>
      <c r="J11" s="25">
        <f t="shared" ref="J11:J21" si="2">(E11-C11*0.5)</f>
        <v>34</v>
      </c>
    </row>
    <row r="12" spans="1:10" ht="19.5">
      <c r="A12" s="26" t="s">
        <v>161</v>
      </c>
      <c r="B12" s="7" t="s">
        <v>126</v>
      </c>
      <c r="C12" s="8">
        <v>28</v>
      </c>
      <c r="D12" s="9">
        <v>56</v>
      </c>
      <c r="E12" s="9">
        <v>47</v>
      </c>
      <c r="F12" s="5">
        <f t="shared" si="0"/>
        <v>103</v>
      </c>
      <c r="G12" s="97">
        <f t="shared" si="1"/>
        <v>75</v>
      </c>
      <c r="H12" s="46">
        <v>26045</v>
      </c>
      <c r="J12" s="25">
        <f t="shared" si="2"/>
        <v>33</v>
      </c>
    </row>
    <row r="13" spans="1:10" ht="19.5">
      <c r="A13" s="26" t="s">
        <v>222</v>
      </c>
      <c r="B13" s="7" t="s">
        <v>269</v>
      </c>
      <c r="C13" s="8">
        <v>31</v>
      </c>
      <c r="D13" s="9">
        <v>51</v>
      </c>
      <c r="E13" s="9">
        <v>55</v>
      </c>
      <c r="F13" s="5">
        <f t="shared" si="0"/>
        <v>106</v>
      </c>
      <c r="G13" s="58">
        <f t="shared" si="1"/>
        <v>75</v>
      </c>
      <c r="H13" s="46">
        <v>22462</v>
      </c>
      <c r="J13" s="25">
        <f t="shared" si="2"/>
        <v>39.5</v>
      </c>
    </row>
    <row r="14" spans="1:10" ht="19.5">
      <c r="A14" s="26" t="s">
        <v>292</v>
      </c>
      <c r="B14" s="7" t="s">
        <v>263</v>
      </c>
      <c r="C14" s="8">
        <v>26</v>
      </c>
      <c r="D14" s="9">
        <v>53</v>
      </c>
      <c r="E14" s="9">
        <v>53</v>
      </c>
      <c r="F14" s="5">
        <f t="shared" si="0"/>
        <v>106</v>
      </c>
      <c r="G14" s="58">
        <f t="shared" si="1"/>
        <v>80</v>
      </c>
      <c r="H14" s="46">
        <v>24910</v>
      </c>
      <c r="J14" s="25">
        <f t="shared" si="2"/>
        <v>40</v>
      </c>
    </row>
    <row r="15" spans="1:10" ht="19.5">
      <c r="A15" s="26" t="s">
        <v>155</v>
      </c>
      <c r="B15" s="7" t="s">
        <v>116</v>
      </c>
      <c r="C15" s="8">
        <v>25</v>
      </c>
      <c r="D15" s="9">
        <v>53</v>
      </c>
      <c r="E15" s="9">
        <v>53</v>
      </c>
      <c r="F15" s="5">
        <f t="shared" si="0"/>
        <v>106</v>
      </c>
      <c r="G15" s="37">
        <f t="shared" si="1"/>
        <v>81</v>
      </c>
      <c r="H15" s="46">
        <v>21777</v>
      </c>
      <c r="J15" s="25">
        <f t="shared" si="2"/>
        <v>40.5</v>
      </c>
    </row>
    <row r="16" spans="1:10" ht="19.5">
      <c r="A16" s="26" t="s">
        <v>162</v>
      </c>
      <c r="B16" s="7" t="s">
        <v>116</v>
      </c>
      <c r="C16" s="8">
        <v>29</v>
      </c>
      <c r="D16" s="9">
        <v>55</v>
      </c>
      <c r="E16" s="9">
        <v>55</v>
      </c>
      <c r="F16" s="5">
        <f t="shared" si="0"/>
        <v>110</v>
      </c>
      <c r="G16" s="37">
        <f t="shared" si="1"/>
        <v>81</v>
      </c>
      <c r="H16" s="46">
        <v>20677</v>
      </c>
      <c r="J16" s="25">
        <f t="shared" si="2"/>
        <v>40.5</v>
      </c>
    </row>
    <row r="17" spans="1:10" ht="19.5">
      <c r="A17" s="26" t="s">
        <v>295</v>
      </c>
      <c r="B17" s="7" t="s">
        <v>247</v>
      </c>
      <c r="C17" s="8">
        <v>28</v>
      </c>
      <c r="D17" s="9">
        <v>59</v>
      </c>
      <c r="E17" s="9">
        <v>52</v>
      </c>
      <c r="F17" s="5">
        <f t="shared" si="0"/>
        <v>111</v>
      </c>
      <c r="G17" s="58">
        <f t="shared" si="1"/>
        <v>83</v>
      </c>
      <c r="H17" s="46">
        <v>26907</v>
      </c>
      <c r="J17" s="25">
        <f t="shared" si="2"/>
        <v>38</v>
      </c>
    </row>
    <row r="18" spans="1:10" ht="19.5">
      <c r="A18" s="26" t="s">
        <v>159</v>
      </c>
      <c r="B18" s="7" t="s">
        <v>126</v>
      </c>
      <c r="C18" s="8">
        <v>26</v>
      </c>
      <c r="D18" s="9">
        <v>59</v>
      </c>
      <c r="E18" s="9">
        <v>55</v>
      </c>
      <c r="F18" s="5">
        <f t="shared" si="0"/>
        <v>114</v>
      </c>
      <c r="G18" s="37">
        <f t="shared" si="1"/>
        <v>88</v>
      </c>
      <c r="H18" s="46">
        <v>21738</v>
      </c>
      <c r="J18" s="25">
        <f t="shared" si="2"/>
        <v>42</v>
      </c>
    </row>
    <row r="19" spans="1:10" ht="19.5">
      <c r="A19" s="26" t="s">
        <v>293</v>
      </c>
      <c r="B19" s="7" t="s">
        <v>269</v>
      </c>
      <c r="C19" s="8">
        <v>26</v>
      </c>
      <c r="D19" s="9">
        <v>54</v>
      </c>
      <c r="E19" s="9">
        <v>60</v>
      </c>
      <c r="F19" s="5">
        <f t="shared" si="0"/>
        <v>114</v>
      </c>
      <c r="G19" s="58">
        <f t="shared" si="1"/>
        <v>88</v>
      </c>
      <c r="H19" s="46">
        <v>28033</v>
      </c>
      <c r="J19" s="25">
        <f t="shared" si="2"/>
        <v>47</v>
      </c>
    </row>
    <row r="20" spans="1:10" ht="19.5">
      <c r="A20" s="26" t="s">
        <v>163</v>
      </c>
      <c r="B20" s="7" t="s">
        <v>124</v>
      </c>
      <c r="C20" s="8">
        <v>36</v>
      </c>
      <c r="D20" s="9">
        <v>55</v>
      </c>
      <c r="E20" s="9">
        <v>70</v>
      </c>
      <c r="F20" s="5">
        <f t="shared" si="0"/>
        <v>125</v>
      </c>
      <c r="G20" s="37">
        <f t="shared" si="1"/>
        <v>89</v>
      </c>
      <c r="H20" s="46">
        <v>21829</v>
      </c>
      <c r="J20" s="25">
        <f t="shared" si="2"/>
        <v>52</v>
      </c>
    </row>
    <row r="21" spans="1:10" ht="19.5">
      <c r="A21" s="26" t="s">
        <v>160</v>
      </c>
      <c r="B21" s="7" t="s">
        <v>124</v>
      </c>
      <c r="C21" s="8">
        <v>28</v>
      </c>
      <c r="D21" s="9">
        <v>59</v>
      </c>
      <c r="E21" s="9">
        <v>62</v>
      </c>
      <c r="F21" s="5">
        <f t="shared" si="0"/>
        <v>121</v>
      </c>
      <c r="G21" s="37">
        <f t="shared" si="1"/>
        <v>93</v>
      </c>
      <c r="H21" s="46">
        <v>22524</v>
      </c>
      <c r="J21" s="25">
        <f t="shared" si="2"/>
        <v>48</v>
      </c>
    </row>
    <row r="22" spans="1:10" ht="19.5">
      <c r="A22" s="81" t="s">
        <v>291</v>
      </c>
      <c r="B22" s="7" t="s">
        <v>253</v>
      </c>
      <c r="C22" s="8">
        <v>25</v>
      </c>
      <c r="D22" s="82" t="s">
        <v>12</v>
      </c>
      <c r="E22" s="82" t="s">
        <v>12</v>
      </c>
      <c r="F22" s="83" t="s">
        <v>12</v>
      </c>
      <c r="G22" s="58" t="s">
        <v>12</v>
      </c>
      <c r="H22" s="46">
        <v>28099</v>
      </c>
      <c r="J22" s="1"/>
    </row>
    <row r="23" spans="1:10" ht="19.5">
      <c r="A23" s="26" t="s">
        <v>296</v>
      </c>
      <c r="B23" s="7" t="s">
        <v>269</v>
      </c>
      <c r="C23" s="8">
        <v>29</v>
      </c>
      <c r="D23" s="9" t="s">
        <v>5</v>
      </c>
      <c r="E23" s="9" t="s">
        <v>172</v>
      </c>
      <c r="F23" s="5" t="s">
        <v>33</v>
      </c>
      <c r="G23" s="58" t="s">
        <v>12</v>
      </c>
      <c r="H23" s="46">
        <v>22945</v>
      </c>
      <c r="J23" s="1"/>
    </row>
    <row r="24" spans="1:10" ht="19.5">
      <c r="A24" s="26" t="s">
        <v>294</v>
      </c>
      <c r="B24" s="7" t="s">
        <v>269</v>
      </c>
      <c r="C24" s="8">
        <v>28</v>
      </c>
      <c r="D24" s="9" t="s">
        <v>5</v>
      </c>
      <c r="E24" s="9" t="s">
        <v>172</v>
      </c>
      <c r="F24" s="5" t="s">
        <v>33</v>
      </c>
      <c r="G24" s="58" t="s">
        <v>12</v>
      </c>
      <c r="H24" s="46">
        <v>17729</v>
      </c>
      <c r="J24" s="1"/>
    </row>
    <row r="25" spans="1:10" ht="19.5">
      <c r="A25" s="26" t="s">
        <v>156</v>
      </c>
      <c r="B25" s="7" t="s">
        <v>124</v>
      </c>
      <c r="C25" s="8">
        <v>26</v>
      </c>
      <c r="D25" s="9" t="s">
        <v>5</v>
      </c>
      <c r="E25" s="9" t="s">
        <v>172</v>
      </c>
      <c r="F25" s="5" t="s">
        <v>33</v>
      </c>
      <c r="G25" s="58" t="s">
        <v>12</v>
      </c>
      <c r="H25" s="46">
        <v>18117</v>
      </c>
      <c r="J25" s="1"/>
    </row>
    <row r="26" spans="1:10" ht="19.5">
      <c r="A26" s="26" t="s">
        <v>64</v>
      </c>
      <c r="B26" s="7" t="s">
        <v>141</v>
      </c>
      <c r="C26" s="8">
        <v>26</v>
      </c>
      <c r="D26" s="9" t="s">
        <v>5</v>
      </c>
      <c r="E26" s="9" t="s">
        <v>172</v>
      </c>
      <c r="F26" s="5" t="s">
        <v>33</v>
      </c>
      <c r="G26" s="58" t="s">
        <v>12</v>
      </c>
      <c r="H26" s="46">
        <v>18580</v>
      </c>
      <c r="J26" s="1"/>
    </row>
    <row r="27" spans="1:10" ht="20.25" thickBot="1">
      <c r="A27" s="88" t="s">
        <v>158</v>
      </c>
      <c r="B27" s="89" t="s">
        <v>116</v>
      </c>
      <c r="C27" s="90">
        <v>26</v>
      </c>
      <c r="D27" s="91" t="s">
        <v>5</v>
      </c>
      <c r="E27" s="91" t="s">
        <v>172</v>
      </c>
      <c r="F27" s="92" t="s">
        <v>33</v>
      </c>
      <c r="G27" s="93" t="s">
        <v>12</v>
      </c>
      <c r="H27" s="94">
        <v>23705</v>
      </c>
      <c r="J27" s="1"/>
    </row>
  </sheetData>
  <sortState ref="A10:H27">
    <sortCondition ref="G10:G27"/>
    <sortCondition ref="E10:E27"/>
    <sortCondition ref="D10:D27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109" t="s">
        <v>7</v>
      </c>
      <c r="B1" s="109"/>
      <c r="C1" s="109"/>
      <c r="D1" s="109"/>
      <c r="E1" s="109"/>
      <c r="F1" s="109"/>
      <c r="G1" s="109"/>
    </row>
    <row r="2" spans="1:10" ht="30.75">
      <c r="A2" s="109" t="s">
        <v>8</v>
      </c>
      <c r="B2" s="109"/>
      <c r="C2" s="109"/>
      <c r="D2" s="109"/>
      <c r="E2" s="109"/>
      <c r="F2" s="109"/>
      <c r="G2" s="109"/>
    </row>
    <row r="3" spans="1:10" ht="25.5">
      <c r="A3" s="112" t="str">
        <f>'CAB 0-9'!A3:G3</f>
        <v>CARILÓ</v>
      </c>
      <c r="B3" s="112"/>
      <c r="C3" s="112"/>
      <c r="D3" s="112"/>
      <c r="E3" s="112"/>
      <c r="F3" s="112"/>
      <c r="G3" s="112"/>
    </row>
    <row r="4" spans="1:10" ht="25.5">
      <c r="A4" s="112" t="str">
        <f>'CAB 25-36'!A4:G4</f>
        <v>GOLF</v>
      </c>
      <c r="B4" s="112"/>
      <c r="C4" s="112"/>
      <c r="D4" s="112"/>
      <c r="E4" s="112"/>
      <c r="F4" s="112"/>
      <c r="G4" s="112"/>
    </row>
    <row r="5" spans="1:10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10" ht="19.5">
      <c r="A6" s="111" t="s">
        <v>6</v>
      </c>
      <c r="B6" s="111"/>
      <c r="C6" s="111"/>
      <c r="D6" s="111"/>
      <c r="E6" s="111"/>
      <c r="F6" s="111"/>
      <c r="G6" s="111"/>
    </row>
    <row r="7" spans="1:10" ht="20.25" thickBot="1">
      <c r="A7" s="114" t="str">
        <f>'CAB 0-9'!A7:E7</f>
        <v>SABADO 24 DE AGOSTO DE 2019</v>
      </c>
      <c r="B7" s="114"/>
      <c r="C7" s="114"/>
      <c r="D7" s="114"/>
      <c r="E7" s="114"/>
      <c r="F7" s="114"/>
      <c r="G7" s="114"/>
      <c r="H7" s="23"/>
    </row>
    <row r="8" spans="1:10" ht="20.25" thickBot="1">
      <c r="A8" s="106" t="s">
        <v>31</v>
      </c>
      <c r="B8" s="107"/>
      <c r="C8" s="107"/>
      <c r="D8" s="107"/>
      <c r="E8" s="107"/>
      <c r="F8" s="107"/>
      <c r="G8" s="108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165</v>
      </c>
      <c r="B10" s="7" t="s">
        <v>126</v>
      </c>
      <c r="C10" s="8">
        <v>8</v>
      </c>
      <c r="D10" s="9">
        <v>39</v>
      </c>
      <c r="E10" s="9">
        <v>43</v>
      </c>
      <c r="F10" s="5">
        <f t="shared" ref="F10:F21" si="0">SUM(D10+E10)</f>
        <v>82</v>
      </c>
      <c r="G10" s="101">
        <f t="shared" ref="G10:G21" si="1">(F10-C10)</f>
        <v>74</v>
      </c>
      <c r="H10" s="46">
        <v>20628</v>
      </c>
      <c r="J10" s="25">
        <f t="shared" ref="J10:J21" si="2">(E10-C10*0.5)</f>
        <v>39</v>
      </c>
    </row>
    <row r="11" spans="1:10" ht="19.5">
      <c r="A11" s="26" t="s">
        <v>95</v>
      </c>
      <c r="B11" s="7" t="s">
        <v>113</v>
      </c>
      <c r="C11" s="8">
        <v>1</v>
      </c>
      <c r="D11" s="9">
        <v>38</v>
      </c>
      <c r="E11" s="9">
        <v>38</v>
      </c>
      <c r="F11" s="5">
        <f t="shared" si="0"/>
        <v>76</v>
      </c>
      <c r="G11" s="101">
        <f t="shared" si="1"/>
        <v>75</v>
      </c>
      <c r="H11" s="46">
        <v>25922</v>
      </c>
      <c r="J11" s="25">
        <f t="shared" si="2"/>
        <v>37.5</v>
      </c>
    </row>
    <row r="12" spans="1:10" ht="19.5">
      <c r="A12" s="26" t="s">
        <v>98</v>
      </c>
      <c r="B12" s="7" t="s">
        <v>113</v>
      </c>
      <c r="C12" s="8">
        <v>5</v>
      </c>
      <c r="D12" s="9">
        <v>41</v>
      </c>
      <c r="E12" s="9">
        <v>42</v>
      </c>
      <c r="F12" s="5">
        <f t="shared" si="0"/>
        <v>83</v>
      </c>
      <c r="G12" s="58">
        <f t="shared" si="1"/>
        <v>78</v>
      </c>
      <c r="H12" s="46">
        <v>33060</v>
      </c>
      <c r="J12" s="25">
        <f t="shared" si="2"/>
        <v>39.5</v>
      </c>
    </row>
    <row r="13" spans="1:10" ht="19.5">
      <c r="A13" s="26" t="s">
        <v>97</v>
      </c>
      <c r="B13" s="7" t="s">
        <v>113</v>
      </c>
      <c r="C13" s="8">
        <v>11</v>
      </c>
      <c r="D13" s="9">
        <v>45</v>
      </c>
      <c r="E13" s="9">
        <v>45</v>
      </c>
      <c r="F13" s="5">
        <f t="shared" si="0"/>
        <v>90</v>
      </c>
      <c r="G13" s="58">
        <f t="shared" si="1"/>
        <v>79</v>
      </c>
      <c r="H13" s="46">
        <v>23439</v>
      </c>
      <c r="J13" s="25">
        <f t="shared" si="2"/>
        <v>39.5</v>
      </c>
    </row>
    <row r="14" spans="1:10" ht="19.5">
      <c r="A14" s="26" t="s">
        <v>298</v>
      </c>
      <c r="B14" s="7" t="s">
        <v>248</v>
      </c>
      <c r="C14" s="8">
        <v>16</v>
      </c>
      <c r="D14" s="9">
        <v>47</v>
      </c>
      <c r="E14" s="9">
        <v>48</v>
      </c>
      <c r="F14" s="5">
        <f t="shared" si="0"/>
        <v>95</v>
      </c>
      <c r="G14" s="58">
        <f t="shared" si="1"/>
        <v>79</v>
      </c>
      <c r="H14" s="46">
        <v>25038</v>
      </c>
      <c r="J14" s="25">
        <f t="shared" si="2"/>
        <v>40</v>
      </c>
    </row>
    <row r="15" spans="1:10" ht="19.5">
      <c r="A15" s="26" t="s">
        <v>96</v>
      </c>
      <c r="B15" s="7" t="s">
        <v>113</v>
      </c>
      <c r="C15" s="8">
        <v>9</v>
      </c>
      <c r="D15" s="9">
        <v>43</v>
      </c>
      <c r="E15" s="9">
        <v>46</v>
      </c>
      <c r="F15" s="5">
        <f t="shared" si="0"/>
        <v>89</v>
      </c>
      <c r="G15" s="58">
        <f t="shared" si="1"/>
        <v>80</v>
      </c>
      <c r="H15" s="46">
        <v>25494</v>
      </c>
      <c r="J15" s="25">
        <f t="shared" si="2"/>
        <v>41.5</v>
      </c>
    </row>
    <row r="16" spans="1:10" ht="19.5">
      <c r="A16" s="26" t="s">
        <v>216</v>
      </c>
      <c r="B16" s="7" t="s">
        <v>248</v>
      </c>
      <c r="C16" s="8">
        <v>22</v>
      </c>
      <c r="D16" s="9">
        <v>50</v>
      </c>
      <c r="E16" s="9">
        <v>52</v>
      </c>
      <c r="F16" s="5">
        <f t="shared" si="0"/>
        <v>102</v>
      </c>
      <c r="G16" s="58">
        <f t="shared" si="1"/>
        <v>80</v>
      </c>
      <c r="H16" s="46">
        <v>18666</v>
      </c>
      <c r="J16" s="25">
        <f t="shared" si="2"/>
        <v>41</v>
      </c>
    </row>
    <row r="17" spans="1:10" ht="19.5">
      <c r="A17" s="26" t="s">
        <v>164</v>
      </c>
      <c r="B17" s="7" t="s">
        <v>113</v>
      </c>
      <c r="C17" s="8">
        <v>7</v>
      </c>
      <c r="D17" s="9">
        <v>43</v>
      </c>
      <c r="E17" s="9">
        <v>46</v>
      </c>
      <c r="F17" s="5">
        <f t="shared" si="0"/>
        <v>89</v>
      </c>
      <c r="G17" s="58">
        <f t="shared" si="1"/>
        <v>82</v>
      </c>
      <c r="H17" s="46">
        <v>25055</v>
      </c>
      <c r="J17" s="25">
        <f t="shared" si="2"/>
        <v>42.5</v>
      </c>
    </row>
    <row r="18" spans="1:10" ht="19.5">
      <c r="A18" s="26" t="s">
        <v>167</v>
      </c>
      <c r="B18" s="7" t="s">
        <v>126</v>
      </c>
      <c r="C18" s="8">
        <v>23</v>
      </c>
      <c r="D18" s="9">
        <v>53</v>
      </c>
      <c r="E18" s="9">
        <v>52</v>
      </c>
      <c r="F18" s="5">
        <f t="shared" si="0"/>
        <v>105</v>
      </c>
      <c r="G18" s="58">
        <f t="shared" si="1"/>
        <v>82</v>
      </c>
      <c r="H18" s="46">
        <v>24186</v>
      </c>
      <c r="J18" s="25">
        <f t="shared" si="2"/>
        <v>40.5</v>
      </c>
    </row>
    <row r="19" spans="1:10" ht="19.5">
      <c r="A19" s="26" t="s">
        <v>300</v>
      </c>
      <c r="B19" s="7" t="s">
        <v>248</v>
      </c>
      <c r="C19" s="8">
        <v>31</v>
      </c>
      <c r="D19" s="9">
        <v>66</v>
      </c>
      <c r="E19" s="9">
        <v>50</v>
      </c>
      <c r="F19" s="5">
        <f t="shared" si="0"/>
        <v>116</v>
      </c>
      <c r="G19" s="58">
        <f t="shared" si="1"/>
        <v>85</v>
      </c>
      <c r="H19" s="46">
        <v>21835</v>
      </c>
      <c r="J19" s="25">
        <f t="shared" si="2"/>
        <v>34.5</v>
      </c>
    </row>
    <row r="20" spans="1:10" ht="19.5">
      <c r="A20" s="26" t="s">
        <v>215</v>
      </c>
      <c r="B20" s="7" t="s">
        <v>247</v>
      </c>
      <c r="C20" s="8">
        <v>22</v>
      </c>
      <c r="D20" s="9">
        <v>51</v>
      </c>
      <c r="E20" s="9">
        <v>57</v>
      </c>
      <c r="F20" s="5">
        <f t="shared" si="0"/>
        <v>108</v>
      </c>
      <c r="G20" s="58">
        <f t="shared" si="1"/>
        <v>86</v>
      </c>
      <c r="H20" s="46">
        <v>20121</v>
      </c>
      <c r="J20" s="25">
        <f t="shared" si="2"/>
        <v>46</v>
      </c>
    </row>
    <row r="21" spans="1:10" ht="19.5">
      <c r="A21" s="26" t="s">
        <v>299</v>
      </c>
      <c r="B21" s="7" t="s">
        <v>253</v>
      </c>
      <c r="C21" s="8">
        <v>17</v>
      </c>
      <c r="D21" s="9">
        <v>55</v>
      </c>
      <c r="E21" s="9">
        <v>49</v>
      </c>
      <c r="F21" s="5">
        <f t="shared" si="0"/>
        <v>104</v>
      </c>
      <c r="G21" s="58">
        <f t="shared" si="1"/>
        <v>87</v>
      </c>
      <c r="H21" s="46">
        <v>23684</v>
      </c>
      <c r="J21" s="25">
        <f t="shared" si="2"/>
        <v>40.5</v>
      </c>
    </row>
    <row r="22" spans="1:10" ht="20.25" thickBot="1">
      <c r="A22" s="88" t="s">
        <v>166</v>
      </c>
      <c r="B22" s="89" t="s">
        <v>126</v>
      </c>
      <c r="C22" s="90">
        <v>16</v>
      </c>
      <c r="D22" s="91" t="s">
        <v>5</v>
      </c>
      <c r="E22" s="91" t="s">
        <v>172</v>
      </c>
      <c r="F22" s="92" t="s">
        <v>33</v>
      </c>
      <c r="G22" s="93" t="s">
        <v>12</v>
      </c>
      <c r="H22" s="94">
        <v>23537</v>
      </c>
    </row>
    <row r="23" spans="1:10">
      <c r="H23" s="44"/>
      <c r="J23" s="2"/>
    </row>
    <row r="24" spans="1:10">
      <c r="H24" s="44"/>
      <c r="J24" s="2"/>
    </row>
    <row r="25" spans="1:10">
      <c r="H25" s="44"/>
      <c r="J25" s="2"/>
    </row>
    <row r="26" spans="1:10">
      <c r="H26" s="44"/>
      <c r="J26" s="2"/>
    </row>
    <row r="27" spans="1:10">
      <c r="H27" s="44"/>
      <c r="J27" s="2"/>
    </row>
    <row r="28" spans="1:10">
      <c r="H28" s="44"/>
      <c r="J28" s="2"/>
    </row>
    <row r="29" spans="1:10">
      <c r="H29" s="44"/>
      <c r="J29" s="2"/>
    </row>
    <row r="30" spans="1:10">
      <c r="H30" s="44"/>
      <c r="J30" s="2"/>
    </row>
    <row r="31" spans="1:10">
      <c r="H31" s="44"/>
      <c r="J31" s="2"/>
    </row>
    <row r="32" spans="1:10">
      <c r="H32" s="44"/>
      <c r="J32" s="2"/>
    </row>
    <row r="33" spans="8:10">
      <c r="H33" s="44"/>
      <c r="J33" s="2"/>
    </row>
    <row r="34" spans="8:10">
      <c r="H34" s="44"/>
      <c r="J34" s="2"/>
    </row>
    <row r="35" spans="8:10">
      <c r="H35" s="44"/>
      <c r="J35" s="2"/>
    </row>
    <row r="36" spans="8:10">
      <c r="H36" s="44"/>
      <c r="J36" s="2"/>
    </row>
    <row r="37" spans="8:10">
      <c r="H37" s="44"/>
      <c r="J37" s="2"/>
    </row>
    <row r="38" spans="8:10">
      <c r="H38" s="44"/>
      <c r="J38" s="2"/>
    </row>
    <row r="39" spans="8:10">
      <c r="H39" s="44"/>
      <c r="J39" s="2"/>
    </row>
    <row r="40" spans="8:10">
      <c r="H40" s="44"/>
      <c r="J40" s="2"/>
    </row>
    <row r="41" spans="8:10">
      <c r="H41" s="44"/>
      <c r="J41" s="2"/>
    </row>
    <row r="42" spans="8:10">
      <c r="H42" s="44"/>
      <c r="J42" s="2"/>
    </row>
    <row r="43" spans="8:10">
      <c r="H43" s="44"/>
      <c r="J43" s="2"/>
    </row>
    <row r="44" spans="8:10">
      <c r="H44" s="44"/>
      <c r="J44" s="2"/>
    </row>
  </sheetData>
  <sortState ref="A10:H22">
    <sortCondition ref="G10:G22"/>
    <sortCondition ref="E10:E22"/>
    <sortCondition ref="D10:D22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15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>
      <c r="A1" s="109" t="s">
        <v>7</v>
      </c>
      <c r="B1" s="109"/>
      <c r="C1" s="109"/>
      <c r="D1" s="109"/>
      <c r="E1" s="109"/>
      <c r="F1" s="109"/>
      <c r="G1" s="109"/>
    </row>
    <row r="2" spans="1:256" ht="30.75">
      <c r="A2" s="109" t="s">
        <v>8</v>
      </c>
      <c r="B2" s="109"/>
      <c r="C2" s="109"/>
      <c r="D2" s="109"/>
      <c r="E2" s="109"/>
      <c r="F2" s="109"/>
      <c r="G2" s="109"/>
    </row>
    <row r="3" spans="1:256" ht="25.5">
      <c r="A3" s="112" t="str">
        <f>'CAB 0-9'!A3:G3</f>
        <v>CARILÓ</v>
      </c>
      <c r="B3" s="112"/>
      <c r="C3" s="112"/>
      <c r="D3" s="112"/>
      <c r="E3" s="112"/>
      <c r="F3" s="112"/>
      <c r="G3" s="112"/>
    </row>
    <row r="4" spans="1:256" ht="25.5">
      <c r="A4" s="112" t="str">
        <f>'CAB 0-9'!A4:G4</f>
        <v>GOLF</v>
      </c>
      <c r="B4" s="112"/>
      <c r="C4" s="112"/>
      <c r="D4" s="112"/>
      <c r="E4" s="112"/>
      <c r="F4" s="112"/>
      <c r="G4" s="112"/>
    </row>
    <row r="5" spans="1:256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256" ht="19.5">
      <c r="A6" s="111" t="s">
        <v>6</v>
      </c>
      <c r="B6" s="111"/>
      <c r="C6" s="111"/>
      <c r="D6" s="111"/>
      <c r="E6" s="111"/>
      <c r="F6" s="111"/>
      <c r="G6" s="111"/>
      <c r="J6" s="13">
        <v>43922</v>
      </c>
    </row>
    <row r="7" spans="1:256" ht="20.25" thickBot="1">
      <c r="A7" s="113" t="str">
        <f>'CAB 0-9'!A7:E7</f>
        <v>SABADO 24 DE AGOSTO DE 2019</v>
      </c>
      <c r="B7" s="113"/>
      <c r="C7" s="113"/>
      <c r="D7" s="113"/>
      <c r="E7" s="113"/>
      <c r="F7" s="113"/>
      <c r="G7" s="113"/>
    </row>
    <row r="8" spans="1:256" ht="20.25" thickBot="1">
      <c r="A8" s="106" t="s">
        <v>17</v>
      </c>
      <c r="B8" s="107"/>
      <c r="C8" s="107"/>
      <c r="D8" s="107"/>
      <c r="E8" s="107"/>
      <c r="F8" s="107"/>
      <c r="G8" s="108"/>
      <c r="H8" s="141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5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179</v>
      </c>
      <c r="B10" s="7" t="s">
        <v>248</v>
      </c>
      <c r="C10" s="8">
        <v>9</v>
      </c>
      <c r="D10" s="9">
        <v>36</v>
      </c>
      <c r="E10" s="9">
        <v>36</v>
      </c>
      <c r="F10" s="103">
        <f t="shared" ref="F10:F41" si="0">SUM(D10+E10)</f>
        <v>72</v>
      </c>
      <c r="G10" s="104" t="s">
        <v>12</v>
      </c>
      <c r="H10" s="46">
        <v>26068</v>
      </c>
      <c r="J10" s="51">
        <f t="shared" ref="J10:J11" si="1" xml:space="preserve"> DATEDIF(H10,$J$6,"y")</f>
        <v>48</v>
      </c>
    </row>
    <row r="11" spans="1:256" ht="19.5">
      <c r="A11" s="26" t="s">
        <v>200</v>
      </c>
      <c r="B11" s="7" t="s">
        <v>249</v>
      </c>
      <c r="C11" s="8">
        <v>3</v>
      </c>
      <c r="D11" s="9">
        <v>37</v>
      </c>
      <c r="E11" s="9">
        <v>36</v>
      </c>
      <c r="F11" s="103">
        <f t="shared" si="0"/>
        <v>73</v>
      </c>
      <c r="G11" s="104" t="s">
        <v>12</v>
      </c>
      <c r="H11" s="46">
        <v>25824</v>
      </c>
      <c r="J11" s="51">
        <f t="shared" si="1"/>
        <v>49</v>
      </c>
      <c r="P11" s="23"/>
      <c r="Q11" s="23"/>
    </row>
    <row r="12" spans="1:256" ht="19.5">
      <c r="A12" s="26" t="s">
        <v>94</v>
      </c>
      <c r="B12" s="7" t="s">
        <v>112</v>
      </c>
      <c r="C12" s="8">
        <v>0</v>
      </c>
      <c r="D12" s="9">
        <v>37</v>
      </c>
      <c r="E12" s="9">
        <v>37</v>
      </c>
      <c r="F12" s="103">
        <f t="shared" si="0"/>
        <v>74</v>
      </c>
      <c r="G12" s="104" t="s">
        <v>12</v>
      </c>
      <c r="H12" s="46">
        <v>27448</v>
      </c>
      <c r="J12" s="51">
        <f t="shared" ref="J12:J75" si="2" xml:space="preserve"> DATEDIF(H12,$J$6,"y")</f>
        <v>45</v>
      </c>
      <c r="P12" s="23"/>
      <c r="Q12" s="23"/>
    </row>
    <row r="13" spans="1:256" ht="19.5">
      <c r="A13" s="26" t="s">
        <v>237</v>
      </c>
      <c r="B13" s="7" t="s">
        <v>248</v>
      </c>
      <c r="C13" s="8">
        <v>3</v>
      </c>
      <c r="D13" s="9">
        <v>37</v>
      </c>
      <c r="E13" s="9">
        <v>38</v>
      </c>
      <c r="F13" s="103">
        <f t="shared" si="0"/>
        <v>75</v>
      </c>
      <c r="G13" s="104" t="s">
        <v>12</v>
      </c>
      <c r="H13" s="46">
        <v>20544</v>
      </c>
      <c r="J13" s="51">
        <f t="shared" si="2"/>
        <v>64</v>
      </c>
      <c r="P13" s="23"/>
      <c r="Q13" s="23"/>
    </row>
    <row r="14" spans="1:256" ht="19.5">
      <c r="A14" s="26" t="s">
        <v>93</v>
      </c>
      <c r="B14" s="7" t="s">
        <v>113</v>
      </c>
      <c r="C14" s="8">
        <v>1</v>
      </c>
      <c r="D14" s="9">
        <v>37</v>
      </c>
      <c r="E14" s="9">
        <v>38</v>
      </c>
      <c r="F14" s="103">
        <f t="shared" si="0"/>
        <v>75</v>
      </c>
      <c r="G14" s="104" t="s">
        <v>12</v>
      </c>
      <c r="H14" s="46">
        <v>26222</v>
      </c>
      <c r="J14" s="51">
        <f t="shared" si="2"/>
        <v>48</v>
      </c>
      <c r="P14" s="23"/>
      <c r="Q14" s="23"/>
    </row>
    <row r="15" spans="1:256" ht="19.5">
      <c r="A15" s="102" t="s">
        <v>95</v>
      </c>
      <c r="B15" s="7" t="s">
        <v>113</v>
      </c>
      <c r="C15" s="8">
        <v>1</v>
      </c>
      <c r="D15" s="9">
        <v>38</v>
      </c>
      <c r="E15" s="9">
        <v>38</v>
      </c>
      <c r="F15" s="103">
        <f t="shared" si="0"/>
        <v>76</v>
      </c>
      <c r="G15" s="104" t="s">
        <v>12</v>
      </c>
      <c r="H15" s="46">
        <v>25922</v>
      </c>
      <c r="J15" s="51">
        <f t="shared" si="2"/>
        <v>49</v>
      </c>
      <c r="P15" s="23"/>
      <c r="Q15" s="23"/>
    </row>
    <row r="16" spans="1:256" ht="19.5">
      <c r="A16" s="26" t="s">
        <v>257</v>
      </c>
      <c r="B16" s="7" t="s">
        <v>247</v>
      </c>
      <c r="C16" s="8">
        <v>7</v>
      </c>
      <c r="D16" s="9">
        <v>36</v>
      </c>
      <c r="E16" s="9">
        <v>40</v>
      </c>
      <c r="F16" s="103">
        <f t="shared" si="0"/>
        <v>76</v>
      </c>
      <c r="G16" s="104" t="s">
        <v>12</v>
      </c>
      <c r="H16" s="46">
        <v>31195</v>
      </c>
      <c r="J16" s="51">
        <f t="shared" si="2"/>
        <v>34</v>
      </c>
      <c r="P16" s="23"/>
      <c r="Q16" s="23"/>
    </row>
    <row r="17" spans="1:17" ht="19.5">
      <c r="A17" s="26" t="s">
        <v>49</v>
      </c>
      <c r="B17" s="7" t="s">
        <v>120</v>
      </c>
      <c r="C17" s="8">
        <v>7</v>
      </c>
      <c r="D17" s="9">
        <v>39</v>
      </c>
      <c r="E17" s="9">
        <v>38</v>
      </c>
      <c r="F17" s="103">
        <f t="shared" si="0"/>
        <v>77</v>
      </c>
      <c r="G17" s="104" t="s">
        <v>12</v>
      </c>
      <c r="H17" s="46">
        <v>27443</v>
      </c>
      <c r="J17" s="51">
        <f t="shared" si="2"/>
        <v>45</v>
      </c>
      <c r="P17" s="23"/>
      <c r="Q17" s="23"/>
    </row>
    <row r="18" spans="1:17" ht="19.5">
      <c r="A18" s="26" t="s">
        <v>117</v>
      </c>
      <c r="B18" s="7" t="s">
        <v>114</v>
      </c>
      <c r="C18" s="8">
        <v>4</v>
      </c>
      <c r="D18" s="9">
        <v>36</v>
      </c>
      <c r="E18" s="9">
        <v>42</v>
      </c>
      <c r="F18" s="103">
        <f t="shared" si="0"/>
        <v>78</v>
      </c>
      <c r="G18" s="104" t="s">
        <v>12</v>
      </c>
      <c r="H18" s="46">
        <v>29632</v>
      </c>
      <c r="J18" s="51">
        <f t="shared" si="2"/>
        <v>39</v>
      </c>
      <c r="P18" s="23"/>
      <c r="Q18" s="23"/>
    </row>
    <row r="19" spans="1:17" ht="19.5">
      <c r="A19" s="26" t="s">
        <v>254</v>
      </c>
      <c r="B19" s="7" t="s">
        <v>248</v>
      </c>
      <c r="C19" s="8">
        <v>6</v>
      </c>
      <c r="D19" s="9">
        <v>42</v>
      </c>
      <c r="E19" s="9">
        <v>37</v>
      </c>
      <c r="F19" s="103">
        <f t="shared" si="0"/>
        <v>79</v>
      </c>
      <c r="G19" s="104" t="s">
        <v>12</v>
      </c>
      <c r="H19" s="46">
        <v>28682</v>
      </c>
      <c r="J19" s="51">
        <f t="shared" si="2"/>
        <v>41</v>
      </c>
      <c r="P19" s="23"/>
      <c r="Q19" s="23"/>
    </row>
    <row r="20" spans="1:17" ht="19.5">
      <c r="A20" s="26" t="s">
        <v>79</v>
      </c>
      <c r="B20" s="7" t="s">
        <v>114</v>
      </c>
      <c r="C20" s="8">
        <v>2</v>
      </c>
      <c r="D20" s="9">
        <v>37</v>
      </c>
      <c r="E20" s="9">
        <v>42</v>
      </c>
      <c r="F20" s="103">
        <f t="shared" si="0"/>
        <v>79</v>
      </c>
      <c r="G20" s="104" t="s">
        <v>12</v>
      </c>
      <c r="H20" s="46">
        <v>32323</v>
      </c>
      <c r="J20" s="51">
        <f t="shared" si="2"/>
        <v>31</v>
      </c>
      <c r="P20" s="23"/>
      <c r="Q20" s="23"/>
    </row>
    <row r="21" spans="1:17" ht="19.5">
      <c r="A21" s="26" t="s">
        <v>58</v>
      </c>
      <c r="B21" s="7" t="s">
        <v>122</v>
      </c>
      <c r="C21" s="8">
        <v>7</v>
      </c>
      <c r="D21" s="9">
        <v>40</v>
      </c>
      <c r="E21" s="9">
        <v>41</v>
      </c>
      <c r="F21" s="103">
        <f t="shared" si="0"/>
        <v>81</v>
      </c>
      <c r="G21" s="104" t="s">
        <v>12</v>
      </c>
      <c r="H21" s="46">
        <v>31164</v>
      </c>
      <c r="J21" s="51">
        <f t="shared" si="2"/>
        <v>34</v>
      </c>
      <c r="P21" s="23"/>
      <c r="Q21" s="23"/>
    </row>
    <row r="22" spans="1:17" ht="19.5">
      <c r="A22" s="26" t="s">
        <v>209</v>
      </c>
      <c r="B22" s="7" t="s">
        <v>248</v>
      </c>
      <c r="C22" s="8">
        <v>6</v>
      </c>
      <c r="D22" s="9">
        <v>44</v>
      </c>
      <c r="E22" s="9">
        <v>38</v>
      </c>
      <c r="F22" s="103">
        <f t="shared" si="0"/>
        <v>82</v>
      </c>
      <c r="G22" s="104" t="s">
        <v>12</v>
      </c>
      <c r="H22" s="46">
        <v>18709</v>
      </c>
      <c r="J22" s="51">
        <f t="shared" si="2"/>
        <v>69</v>
      </c>
      <c r="P22" s="23"/>
      <c r="Q22" s="23"/>
    </row>
    <row r="23" spans="1:17" ht="19.5">
      <c r="A23" s="26" t="s">
        <v>252</v>
      </c>
      <c r="B23" s="7" t="s">
        <v>253</v>
      </c>
      <c r="C23" s="8">
        <v>5</v>
      </c>
      <c r="D23" s="9">
        <v>42</v>
      </c>
      <c r="E23" s="9">
        <v>40</v>
      </c>
      <c r="F23" s="103">
        <f t="shared" si="0"/>
        <v>82</v>
      </c>
      <c r="G23" s="104" t="s">
        <v>12</v>
      </c>
      <c r="H23" s="46">
        <v>28522</v>
      </c>
      <c r="J23" s="51">
        <f t="shared" si="2"/>
        <v>42</v>
      </c>
      <c r="P23" s="23"/>
      <c r="Q23" s="23"/>
    </row>
    <row r="24" spans="1:17" ht="19.5">
      <c r="A24" s="26" t="s">
        <v>123</v>
      </c>
      <c r="B24" s="7" t="s">
        <v>124</v>
      </c>
      <c r="C24" s="8">
        <v>8</v>
      </c>
      <c r="D24" s="9">
        <v>40</v>
      </c>
      <c r="E24" s="9">
        <v>42</v>
      </c>
      <c r="F24" s="103">
        <f t="shared" si="0"/>
        <v>82</v>
      </c>
      <c r="G24" s="104" t="s">
        <v>12</v>
      </c>
      <c r="H24" s="46">
        <v>24009</v>
      </c>
      <c r="J24" s="51">
        <f t="shared" si="2"/>
        <v>54</v>
      </c>
      <c r="P24" s="23"/>
      <c r="Q24" s="23"/>
    </row>
    <row r="25" spans="1:17" ht="19.5">
      <c r="A25" s="26" t="s">
        <v>192</v>
      </c>
      <c r="B25" s="7" t="s">
        <v>247</v>
      </c>
      <c r="C25" s="8">
        <v>8</v>
      </c>
      <c r="D25" s="9">
        <v>40</v>
      </c>
      <c r="E25" s="9">
        <v>42</v>
      </c>
      <c r="F25" s="103">
        <f t="shared" si="0"/>
        <v>82</v>
      </c>
      <c r="G25" s="104" t="s">
        <v>12</v>
      </c>
      <c r="H25" s="46">
        <v>28013</v>
      </c>
      <c r="J25" s="51">
        <f t="shared" si="2"/>
        <v>43</v>
      </c>
      <c r="P25" s="23"/>
      <c r="Q25" s="23"/>
    </row>
    <row r="26" spans="1:17" ht="19.5">
      <c r="A26" s="26" t="s">
        <v>118</v>
      </c>
      <c r="B26" s="7" t="s">
        <v>116</v>
      </c>
      <c r="C26" s="8">
        <v>4</v>
      </c>
      <c r="D26" s="9">
        <v>40</v>
      </c>
      <c r="E26" s="9">
        <v>42</v>
      </c>
      <c r="F26" s="103">
        <f t="shared" si="0"/>
        <v>82</v>
      </c>
      <c r="G26" s="104" t="s">
        <v>12</v>
      </c>
      <c r="H26" s="46">
        <v>25939</v>
      </c>
      <c r="J26" s="51">
        <f t="shared" si="2"/>
        <v>49</v>
      </c>
      <c r="P26" s="23"/>
      <c r="Q26" s="23"/>
    </row>
    <row r="27" spans="1:17" ht="19.5">
      <c r="A27" s="26" t="s">
        <v>191</v>
      </c>
      <c r="B27" s="7" t="s">
        <v>247</v>
      </c>
      <c r="C27" s="8">
        <v>10</v>
      </c>
      <c r="D27" s="9">
        <v>40</v>
      </c>
      <c r="E27" s="9">
        <v>42</v>
      </c>
      <c r="F27" s="103">
        <f t="shared" si="0"/>
        <v>82</v>
      </c>
      <c r="G27" s="104" t="s">
        <v>12</v>
      </c>
      <c r="H27" s="46">
        <v>24434</v>
      </c>
      <c r="J27" s="51">
        <f t="shared" si="2"/>
        <v>53</v>
      </c>
      <c r="P27" s="23"/>
      <c r="Q27" s="23"/>
    </row>
    <row r="28" spans="1:17" ht="19.5">
      <c r="A28" s="102" t="s">
        <v>165</v>
      </c>
      <c r="B28" s="7" t="s">
        <v>126</v>
      </c>
      <c r="C28" s="8">
        <v>8</v>
      </c>
      <c r="D28" s="9">
        <v>39</v>
      </c>
      <c r="E28" s="9">
        <v>43</v>
      </c>
      <c r="F28" s="103">
        <f t="shared" si="0"/>
        <v>82</v>
      </c>
      <c r="G28" s="104" t="s">
        <v>12</v>
      </c>
      <c r="H28" s="46">
        <v>20628</v>
      </c>
      <c r="J28" s="51">
        <f t="shared" si="2"/>
        <v>63</v>
      </c>
      <c r="P28" s="23"/>
      <c r="Q28" s="23"/>
    </row>
    <row r="29" spans="1:17" ht="19.5">
      <c r="A29" s="26" t="s">
        <v>255</v>
      </c>
      <c r="B29" s="7" t="s">
        <v>248</v>
      </c>
      <c r="C29" s="8">
        <v>7</v>
      </c>
      <c r="D29" s="9">
        <v>38</v>
      </c>
      <c r="E29" s="9">
        <v>44</v>
      </c>
      <c r="F29" s="103">
        <f t="shared" si="0"/>
        <v>82</v>
      </c>
      <c r="G29" s="104" t="s">
        <v>12</v>
      </c>
      <c r="H29" s="46">
        <v>27479</v>
      </c>
      <c r="J29" s="51">
        <f t="shared" si="2"/>
        <v>45</v>
      </c>
      <c r="P29" s="23"/>
      <c r="Q29" s="23"/>
    </row>
    <row r="30" spans="1:17" ht="19.5">
      <c r="A30" s="26" t="s">
        <v>194</v>
      </c>
      <c r="B30" s="7" t="s">
        <v>247</v>
      </c>
      <c r="C30" s="8">
        <v>1</v>
      </c>
      <c r="D30" s="9">
        <v>44</v>
      </c>
      <c r="E30" s="9">
        <v>39</v>
      </c>
      <c r="F30" s="103">
        <f t="shared" si="0"/>
        <v>83</v>
      </c>
      <c r="G30" s="104" t="s">
        <v>12</v>
      </c>
      <c r="H30" s="46">
        <v>25144</v>
      </c>
      <c r="J30" s="51">
        <f t="shared" si="2"/>
        <v>51</v>
      </c>
      <c r="P30" s="23"/>
      <c r="Q30" s="23"/>
    </row>
    <row r="31" spans="1:17" ht="19.5">
      <c r="A31" s="26" t="s">
        <v>178</v>
      </c>
      <c r="B31" s="7" t="s">
        <v>248</v>
      </c>
      <c r="C31" s="8">
        <v>8</v>
      </c>
      <c r="D31" s="9">
        <v>43</v>
      </c>
      <c r="E31" s="9">
        <v>40</v>
      </c>
      <c r="F31" s="103">
        <f t="shared" si="0"/>
        <v>83</v>
      </c>
      <c r="G31" s="104" t="s">
        <v>12</v>
      </c>
      <c r="H31" s="46">
        <v>28221</v>
      </c>
      <c r="J31" s="51">
        <f t="shared" si="2"/>
        <v>42</v>
      </c>
      <c r="P31" s="23"/>
      <c r="Q31" s="23"/>
    </row>
    <row r="32" spans="1:17" ht="19.5">
      <c r="A32" s="102" t="s">
        <v>98</v>
      </c>
      <c r="B32" s="7" t="s">
        <v>113</v>
      </c>
      <c r="C32" s="8">
        <v>5</v>
      </c>
      <c r="D32" s="9">
        <v>41</v>
      </c>
      <c r="E32" s="9">
        <v>42</v>
      </c>
      <c r="F32" s="103">
        <f t="shared" si="0"/>
        <v>83</v>
      </c>
      <c r="G32" s="104" t="s">
        <v>12</v>
      </c>
      <c r="H32" s="46">
        <v>33060</v>
      </c>
      <c r="J32" s="51">
        <f t="shared" si="2"/>
        <v>29</v>
      </c>
      <c r="P32" s="23"/>
      <c r="Q32" s="23"/>
    </row>
    <row r="33" spans="1:17" ht="19.5">
      <c r="A33" s="26" t="s">
        <v>77</v>
      </c>
      <c r="B33" s="7" t="s">
        <v>114</v>
      </c>
      <c r="C33" s="8">
        <v>5</v>
      </c>
      <c r="D33" s="9">
        <v>44</v>
      </c>
      <c r="E33" s="9">
        <v>40</v>
      </c>
      <c r="F33" s="103">
        <f t="shared" si="0"/>
        <v>84</v>
      </c>
      <c r="G33" s="104" t="s">
        <v>12</v>
      </c>
      <c r="H33" s="46">
        <v>25972</v>
      </c>
      <c r="J33" s="51">
        <f t="shared" si="2"/>
        <v>49</v>
      </c>
      <c r="P33" s="23"/>
      <c r="Q33" s="23"/>
    </row>
    <row r="34" spans="1:17" ht="19.5">
      <c r="A34" s="26" t="s">
        <v>251</v>
      </c>
      <c r="B34" s="7" t="s">
        <v>248</v>
      </c>
      <c r="C34" s="8">
        <v>5</v>
      </c>
      <c r="D34" s="9">
        <v>41</v>
      </c>
      <c r="E34" s="9">
        <v>43</v>
      </c>
      <c r="F34" s="103">
        <f t="shared" si="0"/>
        <v>84</v>
      </c>
      <c r="G34" s="104" t="s">
        <v>12</v>
      </c>
      <c r="H34" s="46">
        <v>28111</v>
      </c>
      <c r="J34" s="51">
        <f t="shared" si="2"/>
        <v>43</v>
      </c>
      <c r="P34" s="23"/>
      <c r="Q34" s="23"/>
    </row>
    <row r="35" spans="1:17" ht="19.5">
      <c r="A35" s="26" t="s">
        <v>193</v>
      </c>
      <c r="B35" s="7" t="s">
        <v>247</v>
      </c>
      <c r="C35" s="8">
        <v>8</v>
      </c>
      <c r="D35" s="9">
        <v>45</v>
      </c>
      <c r="E35" s="9">
        <v>40</v>
      </c>
      <c r="F35" s="103">
        <f t="shared" si="0"/>
        <v>85</v>
      </c>
      <c r="G35" s="104" t="s">
        <v>12</v>
      </c>
      <c r="H35" s="46">
        <v>30789</v>
      </c>
      <c r="J35" s="51">
        <f t="shared" si="2"/>
        <v>35</v>
      </c>
      <c r="P35" s="23"/>
      <c r="Q35" s="23"/>
    </row>
    <row r="36" spans="1:17" ht="19.5">
      <c r="A36" s="26" t="s">
        <v>259</v>
      </c>
      <c r="B36" s="7" t="s">
        <v>248</v>
      </c>
      <c r="C36" s="8">
        <v>9</v>
      </c>
      <c r="D36" s="9">
        <v>44</v>
      </c>
      <c r="E36" s="9">
        <v>41</v>
      </c>
      <c r="F36" s="103">
        <f t="shared" si="0"/>
        <v>85</v>
      </c>
      <c r="G36" s="104" t="s">
        <v>12</v>
      </c>
      <c r="H36" s="46">
        <v>31803</v>
      </c>
      <c r="J36" s="51">
        <f t="shared" si="2"/>
        <v>33</v>
      </c>
      <c r="P36" s="23"/>
      <c r="Q36" s="23"/>
    </row>
    <row r="37" spans="1:17" ht="19.5">
      <c r="A37" s="26" t="s">
        <v>275</v>
      </c>
      <c r="B37" s="7" t="s">
        <v>247</v>
      </c>
      <c r="C37" s="8">
        <v>14</v>
      </c>
      <c r="D37" s="9">
        <v>44</v>
      </c>
      <c r="E37" s="9">
        <v>41</v>
      </c>
      <c r="F37" s="103">
        <f t="shared" si="0"/>
        <v>85</v>
      </c>
      <c r="G37" s="104" t="s">
        <v>12</v>
      </c>
      <c r="H37" s="46">
        <v>31792</v>
      </c>
      <c r="J37" s="51">
        <f t="shared" si="2"/>
        <v>33</v>
      </c>
      <c r="P37" s="23"/>
      <c r="Q37" s="23"/>
    </row>
    <row r="38" spans="1:17" ht="19.5">
      <c r="A38" s="26" t="s">
        <v>84</v>
      </c>
      <c r="B38" s="7" t="s">
        <v>114</v>
      </c>
      <c r="C38" s="8">
        <v>5</v>
      </c>
      <c r="D38" s="9">
        <v>47</v>
      </c>
      <c r="E38" s="9">
        <v>39</v>
      </c>
      <c r="F38" s="103">
        <f t="shared" si="0"/>
        <v>86</v>
      </c>
      <c r="G38" s="104" t="s">
        <v>12</v>
      </c>
      <c r="H38" s="46">
        <v>22466</v>
      </c>
      <c r="J38" s="51">
        <f t="shared" si="2"/>
        <v>58</v>
      </c>
      <c r="P38" s="23"/>
      <c r="Q38" s="23"/>
    </row>
    <row r="39" spans="1:17" ht="19.5">
      <c r="A39" s="26" t="s">
        <v>276</v>
      </c>
      <c r="B39" s="7" t="s">
        <v>247</v>
      </c>
      <c r="C39" s="8">
        <v>14</v>
      </c>
      <c r="D39" s="9">
        <v>40</v>
      </c>
      <c r="E39" s="9">
        <v>46</v>
      </c>
      <c r="F39" s="103">
        <f t="shared" si="0"/>
        <v>86</v>
      </c>
      <c r="G39" s="104" t="s">
        <v>12</v>
      </c>
      <c r="H39" s="46">
        <v>28019</v>
      </c>
      <c r="J39" s="51">
        <f t="shared" si="2"/>
        <v>43</v>
      </c>
      <c r="P39" s="23"/>
      <c r="Q39" s="23"/>
    </row>
    <row r="40" spans="1:17" ht="19.5">
      <c r="A40" s="26" t="s">
        <v>256</v>
      </c>
      <c r="B40" s="7" t="s">
        <v>247</v>
      </c>
      <c r="C40" s="8">
        <v>7</v>
      </c>
      <c r="D40" s="9">
        <v>39</v>
      </c>
      <c r="E40" s="9">
        <v>47</v>
      </c>
      <c r="F40" s="103">
        <f t="shared" si="0"/>
        <v>86</v>
      </c>
      <c r="G40" s="104" t="s">
        <v>12</v>
      </c>
      <c r="H40" s="46">
        <v>25461</v>
      </c>
      <c r="J40" s="51">
        <f t="shared" si="2"/>
        <v>50</v>
      </c>
      <c r="P40" s="23"/>
      <c r="Q40" s="23"/>
    </row>
    <row r="41" spans="1:17" ht="19.5">
      <c r="A41" s="26" t="s">
        <v>201</v>
      </c>
      <c r="B41" s="7" t="s">
        <v>249</v>
      </c>
      <c r="C41" s="8">
        <v>9</v>
      </c>
      <c r="D41" s="9">
        <v>46</v>
      </c>
      <c r="E41" s="9">
        <v>41</v>
      </c>
      <c r="F41" s="103">
        <f t="shared" si="0"/>
        <v>87</v>
      </c>
      <c r="G41" s="104" t="s">
        <v>12</v>
      </c>
      <c r="H41" s="46">
        <v>31168</v>
      </c>
      <c r="J41" s="51">
        <f t="shared" si="2"/>
        <v>34</v>
      </c>
      <c r="P41" s="23"/>
      <c r="Q41" s="23"/>
    </row>
    <row r="42" spans="1:17" ht="19.5">
      <c r="A42" s="26" t="s">
        <v>250</v>
      </c>
      <c r="B42" s="7" t="s">
        <v>248</v>
      </c>
      <c r="C42" s="8">
        <v>5</v>
      </c>
      <c r="D42" s="9">
        <v>44</v>
      </c>
      <c r="E42" s="9">
        <v>43</v>
      </c>
      <c r="F42" s="103">
        <f t="shared" ref="F42:F73" si="3">SUM(D42+E42)</f>
        <v>87</v>
      </c>
      <c r="G42" s="104" t="s">
        <v>12</v>
      </c>
      <c r="H42" s="46">
        <v>30559</v>
      </c>
      <c r="J42" s="51">
        <f t="shared" si="2"/>
        <v>36</v>
      </c>
      <c r="P42" s="23"/>
      <c r="Q42" s="23"/>
    </row>
    <row r="43" spans="1:17" ht="19.5">
      <c r="A43" s="26" t="s">
        <v>139</v>
      </c>
      <c r="B43" s="7" t="s">
        <v>120</v>
      </c>
      <c r="C43" s="8">
        <v>16</v>
      </c>
      <c r="D43" s="9">
        <v>42</v>
      </c>
      <c r="E43" s="9">
        <v>45</v>
      </c>
      <c r="F43" s="103">
        <f t="shared" si="3"/>
        <v>87</v>
      </c>
      <c r="G43" s="104" t="s">
        <v>12</v>
      </c>
      <c r="H43" s="46">
        <v>22573</v>
      </c>
      <c r="J43" s="51">
        <f t="shared" si="2"/>
        <v>58</v>
      </c>
      <c r="P43" s="23"/>
      <c r="Q43" s="23"/>
    </row>
    <row r="44" spans="1:17" ht="19.5">
      <c r="A44" s="26" t="s">
        <v>42</v>
      </c>
      <c r="B44" s="7" t="s">
        <v>120</v>
      </c>
      <c r="C44" s="8">
        <v>7</v>
      </c>
      <c r="D44" s="9">
        <v>41</v>
      </c>
      <c r="E44" s="9">
        <v>46</v>
      </c>
      <c r="F44" s="103">
        <f t="shared" si="3"/>
        <v>87</v>
      </c>
      <c r="G44" s="104" t="s">
        <v>12</v>
      </c>
      <c r="H44" s="46">
        <v>27658</v>
      </c>
      <c r="J44" s="51">
        <f t="shared" si="2"/>
        <v>44</v>
      </c>
      <c r="P44" s="23"/>
      <c r="Q44" s="23"/>
    </row>
    <row r="45" spans="1:17" ht="19.5">
      <c r="A45" s="26" t="s">
        <v>260</v>
      </c>
      <c r="B45" s="7" t="s">
        <v>247</v>
      </c>
      <c r="C45" s="8">
        <v>9</v>
      </c>
      <c r="D45" s="9">
        <v>38</v>
      </c>
      <c r="E45" s="9">
        <v>49</v>
      </c>
      <c r="F45" s="103">
        <f t="shared" si="3"/>
        <v>87</v>
      </c>
      <c r="G45" s="104" t="s">
        <v>12</v>
      </c>
      <c r="H45" s="46">
        <v>29031</v>
      </c>
      <c r="J45" s="51">
        <f t="shared" si="2"/>
        <v>40</v>
      </c>
      <c r="P45" s="23"/>
      <c r="Q45" s="23"/>
    </row>
    <row r="46" spans="1:17" ht="19.5">
      <c r="A46" s="26" t="s">
        <v>265</v>
      </c>
      <c r="B46" s="7" t="s">
        <v>247</v>
      </c>
      <c r="C46" s="8">
        <v>10</v>
      </c>
      <c r="D46" s="9">
        <v>48</v>
      </c>
      <c r="E46" s="9">
        <v>40</v>
      </c>
      <c r="F46" s="103">
        <f t="shared" si="3"/>
        <v>88</v>
      </c>
      <c r="G46" s="104" t="s">
        <v>12</v>
      </c>
      <c r="H46" s="46">
        <v>29104</v>
      </c>
      <c r="J46" s="51">
        <f t="shared" si="2"/>
        <v>40</v>
      </c>
      <c r="P46" s="23"/>
      <c r="Q46" s="23"/>
    </row>
    <row r="47" spans="1:17" ht="19.5">
      <c r="A47" s="26" t="s">
        <v>115</v>
      </c>
      <c r="B47" s="7" t="s">
        <v>116</v>
      </c>
      <c r="C47" s="8">
        <v>3</v>
      </c>
      <c r="D47" s="9">
        <v>44</v>
      </c>
      <c r="E47" s="9">
        <v>44</v>
      </c>
      <c r="F47" s="103">
        <f t="shared" si="3"/>
        <v>88</v>
      </c>
      <c r="G47" s="104" t="s">
        <v>12</v>
      </c>
      <c r="H47" s="46">
        <v>30725</v>
      </c>
      <c r="J47" s="51">
        <f t="shared" si="2"/>
        <v>36</v>
      </c>
      <c r="P47" s="23"/>
      <c r="Q47" s="23"/>
    </row>
    <row r="48" spans="1:17" ht="19.5">
      <c r="A48" s="26" t="s">
        <v>273</v>
      </c>
      <c r="B48" s="7" t="s">
        <v>248</v>
      </c>
      <c r="C48" s="8">
        <v>14</v>
      </c>
      <c r="D48" s="9">
        <v>44</v>
      </c>
      <c r="E48" s="9">
        <v>44</v>
      </c>
      <c r="F48" s="103">
        <f t="shared" si="3"/>
        <v>88</v>
      </c>
      <c r="G48" s="104" t="s">
        <v>12</v>
      </c>
      <c r="H48" s="46">
        <v>31579</v>
      </c>
      <c r="J48" s="51">
        <f t="shared" si="2"/>
        <v>33</v>
      </c>
      <c r="P48" s="23"/>
      <c r="Q48" s="23"/>
    </row>
    <row r="49" spans="1:17" ht="19.5">
      <c r="A49" s="26" t="s">
        <v>267</v>
      </c>
      <c r="B49" s="7" t="s">
        <v>253</v>
      </c>
      <c r="C49" s="8">
        <v>12</v>
      </c>
      <c r="D49" s="9">
        <v>45</v>
      </c>
      <c r="E49" s="9">
        <v>44</v>
      </c>
      <c r="F49" s="103">
        <f t="shared" si="3"/>
        <v>89</v>
      </c>
      <c r="G49" s="104" t="s">
        <v>12</v>
      </c>
      <c r="H49" s="46">
        <v>22387</v>
      </c>
      <c r="J49" s="51">
        <f t="shared" si="2"/>
        <v>58</v>
      </c>
      <c r="P49" s="23"/>
      <c r="Q49" s="23"/>
    </row>
    <row r="50" spans="1:17" ht="19.5">
      <c r="A50" s="102" t="s">
        <v>96</v>
      </c>
      <c r="B50" s="7" t="s">
        <v>113</v>
      </c>
      <c r="C50" s="8">
        <v>9</v>
      </c>
      <c r="D50" s="9">
        <v>43</v>
      </c>
      <c r="E50" s="9">
        <v>46</v>
      </c>
      <c r="F50" s="103">
        <f t="shared" si="3"/>
        <v>89</v>
      </c>
      <c r="G50" s="104" t="s">
        <v>12</v>
      </c>
      <c r="H50" s="46">
        <v>25494</v>
      </c>
      <c r="J50" s="51">
        <f t="shared" si="2"/>
        <v>50</v>
      </c>
      <c r="P50" s="23"/>
      <c r="Q50" s="23"/>
    </row>
    <row r="51" spans="1:17" ht="19.5">
      <c r="A51" s="102" t="s">
        <v>164</v>
      </c>
      <c r="B51" s="7" t="s">
        <v>113</v>
      </c>
      <c r="C51" s="8">
        <v>7</v>
      </c>
      <c r="D51" s="9">
        <v>43</v>
      </c>
      <c r="E51" s="9">
        <v>46</v>
      </c>
      <c r="F51" s="103">
        <f t="shared" si="3"/>
        <v>89</v>
      </c>
      <c r="G51" s="104" t="s">
        <v>12</v>
      </c>
      <c r="H51" s="46">
        <v>25055</v>
      </c>
      <c r="J51" s="51">
        <f t="shared" si="2"/>
        <v>51</v>
      </c>
      <c r="P51" s="23"/>
      <c r="Q51" s="23"/>
    </row>
    <row r="52" spans="1:17" ht="19.5">
      <c r="A52" s="26" t="s">
        <v>186</v>
      </c>
      <c r="B52" s="7" t="s">
        <v>253</v>
      </c>
      <c r="C52" s="8">
        <v>7</v>
      </c>
      <c r="D52" s="9">
        <v>42</v>
      </c>
      <c r="E52" s="9">
        <v>47</v>
      </c>
      <c r="F52" s="103">
        <f t="shared" si="3"/>
        <v>89</v>
      </c>
      <c r="G52" s="104" t="s">
        <v>12</v>
      </c>
      <c r="H52" s="46">
        <v>25344</v>
      </c>
      <c r="J52" s="51">
        <f t="shared" si="2"/>
        <v>50</v>
      </c>
      <c r="P52" s="23"/>
      <c r="Q52" s="23"/>
    </row>
    <row r="53" spans="1:17" ht="19.5">
      <c r="A53" s="26" t="s">
        <v>88</v>
      </c>
      <c r="B53" s="7" t="s">
        <v>126</v>
      </c>
      <c r="C53" s="8">
        <v>9</v>
      </c>
      <c r="D53" s="9">
        <v>47</v>
      </c>
      <c r="E53" s="9">
        <v>43</v>
      </c>
      <c r="F53" s="103">
        <f t="shared" si="3"/>
        <v>90</v>
      </c>
      <c r="G53" s="104" t="s">
        <v>12</v>
      </c>
      <c r="H53" s="46">
        <v>21940</v>
      </c>
      <c r="J53" s="51">
        <f t="shared" si="2"/>
        <v>60</v>
      </c>
      <c r="P53" s="23"/>
      <c r="Q53" s="23"/>
    </row>
    <row r="54" spans="1:17" ht="19.5">
      <c r="A54" s="26" t="s">
        <v>302</v>
      </c>
      <c r="B54" s="7" t="s">
        <v>248</v>
      </c>
      <c r="C54" s="8">
        <v>13</v>
      </c>
      <c r="D54" s="9">
        <v>46</v>
      </c>
      <c r="E54" s="9">
        <v>44</v>
      </c>
      <c r="F54" s="103">
        <f t="shared" si="3"/>
        <v>90</v>
      </c>
      <c r="G54" s="104" t="s">
        <v>12</v>
      </c>
      <c r="H54" s="46">
        <v>28091</v>
      </c>
      <c r="J54" s="51">
        <f t="shared" si="2"/>
        <v>43</v>
      </c>
      <c r="P54" s="23"/>
      <c r="Q54" s="23"/>
    </row>
    <row r="55" spans="1:17" ht="19.5">
      <c r="A55" s="26" t="s">
        <v>129</v>
      </c>
      <c r="B55" s="7" t="s">
        <v>120</v>
      </c>
      <c r="C55" s="8">
        <v>11</v>
      </c>
      <c r="D55" s="9">
        <v>46</v>
      </c>
      <c r="E55" s="9">
        <v>44</v>
      </c>
      <c r="F55" s="103">
        <f t="shared" si="3"/>
        <v>90</v>
      </c>
      <c r="G55" s="104" t="s">
        <v>12</v>
      </c>
      <c r="H55" s="46">
        <v>27933</v>
      </c>
      <c r="J55" s="51">
        <f t="shared" si="2"/>
        <v>43</v>
      </c>
      <c r="P55" s="23"/>
      <c r="Q55" s="23"/>
    </row>
    <row r="56" spans="1:17" ht="19.5">
      <c r="A56" s="26" t="s">
        <v>131</v>
      </c>
      <c r="B56" s="7" t="s">
        <v>120</v>
      </c>
      <c r="C56" s="8">
        <v>12</v>
      </c>
      <c r="D56" s="9">
        <v>45</v>
      </c>
      <c r="E56" s="9">
        <v>45</v>
      </c>
      <c r="F56" s="103">
        <f t="shared" si="3"/>
        <v>90</v>
      </c>
      <c r="G56" s="104" t="s">
        <v>12</v>
      </c>
      <c r="H56" s="46">
        <v>26439</v>
      </c>
      <c r="J56" s="51">
        <f t="shared" si="2"/>
        <v>47</v>
      </c>
      <c r="P56" s="23"/>
      <c r="Q56" s="23"/>
    </row>
    <row r="57" spans="1:17" ht="19.5">
      <c r="A57" s="102" t="s">
        <v>97</v>
      </c>
      <c r="B57" s="7" t="s">
        <v>113</v>
      </c>
      <c r="C57" s="8">
        <v>11</v>
      </c>
      <c r="D57" s="9">
        <v>45</v>
      </c>
      <c r="E57" s="9">
        <v>45</v>
      </c>
      <c r="F57" s="103">
        <f t="shared" si="3"/>
        <v>90</v>
      </c>
      <c r="G57" s="104" t="s">
        <v>12</v>
      </c>
      <c r="H57" s="46">
        <v>23439</v>
      </c>
      <c r="J57" s="51">
        <f t="shared" si="2"/>
        <v>56</v>
      </c>
      <c r="P57" s="23"/>
      <c r="Q57" s="23"/>
    </row>
    <row r="58" spans="1:17" ht="19.5">
      <c r="A58" s="26" t="s">
        <v>127</v>
      </c>
      <c r="B58" s="7" t="s">
        <v>120</v>
      </c>
      <c r="C58" s="8">
        <v>9</v>
      </c>
      <c r="D58" s="9">
        <v>46</v>
      </c>
      <c r="E58" s="9">
        <v>45</v>
      </c>
      <c r="F58" s="103">
        <f t="shared" si="3"/>
        <v>91</v>
      </c>
      <c r="G58" s="104" t="s">
        <v>12</v>
      </c>
      <c r="H58" s="46">
        <v>28264</v>
      </c>
      <c r="J58" s="51">
        <f t="shared" si="2"/>
        <v>42</v>
      </c>
      <c r="P58" s="23"/>
      <c r="Q58" s="23"/>
    </row>
    <row r="59" spans="1:17" ht="19.5">
      <c r="A59" s="26" t="s">
        <v>85</v>
      </c>
      <c r="B59" s="7" t="s">
        <v>114</v>
      </c>
      <c r="C59" s="8">
        <v>6</v>
      </c>
      <c r="D59" s="9">
        <v>46</v>
      </c>
      <c r="E59" s="9">
        <v>45</v>
      </c>
      <c r="F59" s="103">
        <f t="shared" si="3"/>
        <v>91</v>
      </c>
      <c r="G59" s="104" t="s">
        <v>12</v>
      </c>
      <c r="H59" s="46">
        <v>24914</v>
      </c>
      <c r="J59" s="51">
        <f t="shared" si="2"/>
        <v>52</v>
      </c>
      <c r="P59" s="23"/>
      <c r="Q59" s="23"/>
    </row>
    <row r="60" spans="1:17" ht="19.5">
      <c r="A60" s="26" t="s">
        <v>229</v>
      </c>
      <c r="B60" s="7" t="s">
        <v>269</v>
      </c>
      <c r="C60" s="8">
        <v>12</v>
      </c>
      <c r="D60" s="9">
        <v>46</v>
      </c>
      <c r="E60" s="9">
        <v>45</v>
      </c>
      <c r="F60" s="103">
        <f t="shared" si="3"/>
        <v>91</v>
      </c>
      <c r="G60" s="104" t="s">
        <v>12</v>
      </c>
      <c r="H60" s="46">
        <v>26082</v>
      </c>
      <c r="J60" s="51">
        <f t="shared" si="2"/>
        <v>48</v>
      </c>
      <c r="P60" s="23"/>
      <c r="Q60" s="23"/>
    </row>
    <row r="61" spans="1:17" ht="19.5">
      <c r="A61" s="26" t="s">
        <v>266</v>
      </c>
      <c r="B61" s="7" t="s">
        <v>248</v>
      </c>
      <c r="C61" s="8">
        <v>12</v>
      </c>
      <c r="D61" s="9">
        <v>46</v>
      </c>
      <c r="E61" s="9">
        <v>45</v>
      </c>
      <c r="F61" s="103">
        <f t="shared" si="3"/>
        <v>91</v>
      </c>
      <c r="G61" s="104" t="s">
        <v>12</v>
      </c>
      <c r="H61" s="46">
        <v>26980</v>
      </c>
      <c r="J61" s="51">
        <f t="shared" si="2"/>
        <v>46</v>
      </c>
      <c r="P61" s="23"/>
      <c r="Q61" s="23"/>
    </row>
    <row r="62" spans="1:17" ht="19.5">
      <c r="A62" s="26" t="s">
        <v>274</v>
      </c>
      <c r="B62" s="7" t="s">
        <v>253</v>
      </c>
      <c r="C62" s="8">
        <v>14</v>
      </c>
      <c r="D62" s="9">
        <v>44</v>
      </c>
      <c r="E62" s="9">
        <v>47</v>
      </c>
      <c r="F62" s="103">
        <f t="shared" si="3"/>
        <v>91</v>
      </c>
      <c r="G62" s="104" t="s">
        <v>12</v>
      </c>
      <c r="H62" s="46">
        <v>23552</v>
      </c>
      <c r="J62" s="51">
        <f t="shared" si="2"/>
        <v>55</v>
      </c>
      <c r="P62" s="23"/>
      <c r="Q62" s="23"/>
    </row>
    <row r="63" spans="1:17" ht="19.5">
      <c r="A63" s="26" t="s">
        <v>53</v>
      </c>
      <c r="B63" s="7" t="s">
        <v>126</v>
      </c>
      <c r="C63" s="8">
        <v>11</v>
      </c>
      <c r="D63" s="9">
        <v>47</v>
      </c>
      <c r="E63" s="9">
        <v>45</v>
      </c>
      <c r="F63" s="103">
        <f t="shared" si="3"/>
        <v>92</v>
      </c>
      <c r="G63" s="104" t="s">
        <v>12</v>
      </c>
      <c r="H63" s="46">
        <v>28228</v>
      </c>
      <c r="J63" s="51">
        <f t="shared" si="2"/>
        <v>42</v>
      </c>
      <c r="P63" s="23"/>
      <c r="Q63" s="23"/>
    </row>
    <row r="64" spans="1:17" ht="19.5">
      <c r="A64" s="26" t="s">
        <v>138</v>
      </c>
      <c r="B64" s="7" t="s">
        <v>126</v>
      </c>
      <c r="C64" s="8">
        <v>15</v>
      </c>
      <c r="D64" s="9">
        <v>46</v>
      </c>
      <c r="E64" s="9">
        <v>46</v>
      </c>
      <c r="F64" s="103">
        <f t="shared" si="3"/>
        <v>92</v>
      </c>
      <c r="G64" s="104" t="s">
        <v>12</v>
      </c>
      <c r="H64" s="46">
        <v>23064</v>
      </c>
      <c r="J64" s="51">
        <f t="shared" si="2"/>
        <v>57</v>
      </c>
      <c r="P64" s="23"/>
      <c r="Q64" s="23"/>
    </row>
    <row r="65" spans="1:17" ht="19.5">
      <c r="A65" s="26" t="s">
        <v>268</v>
      </c>
      <c r="B65" s="7" t="s">
        <v>249</v>
      </c>
      <c r="C65" s="8">
        <v>12</v>
      </c>
      <c r="D65" s="9">
        <v>46</v>
      </c>
      <c r="E65" s="9">
        <v>46</v>
      </c>
      <c r="F65" s="103">
        <f t="shared" si="3"/>
        <v>92</v>
      </c>
      <c r="G65" s="104" t="s">
        <v>12</v>
      </c>
      <c r="H65" s="46">
        <v>26165</v>
      </c>
      <c r="J65" s="51">
        <f t="shared" si="2"/>
        <v>48</v>
      </c>
      <c r="P65" s="23"/>
      <c r="Q65" s="23"/>
    </row>
    <row r="66" spans="1:17" ht="19.5">
      <c r="A66" s="26" t="s">
        <v>121</v>
      </c>
      <c r="B66" s="7" t="s">
        <v>120</v>
      </c>
      <c r="C66" s="8">
        <v>7</v>
      </c>
      <c r="D66" s="9">
        <v>44</v>
      </c>
      <c r="E66" s="9">
        <v>48</v>
      </c>
      <c r="F66" s="103">
        <f t="shared" si="3"/>
        <v>92</v>
      </c>
      <c r="G66" s="104" t="s">
        <v>12</v>
      </c>
      <c r="H66" s="46">
        <v>33045</v>
      </c>
      <c r="J66" s="51">
        <f t="shared" si="2"/>
        <v>29</v>
      </c>
      <c r="P66" s="23"/>
      <c r="Q66" s="23"/>
    </row>
    <row r="67" spans="1:17" ht="19.5">
      <c r="A67" s="26" t="s">
        <v>132</v>
      </c>
      <c r="B67" s="7" t="s">
        <v>120</v>
      </c>
      <c r="C67" s="8">
        <v>12</v>
      </c>
      <c r="D67" s="9">
        <v>44</v>
      </c>
      <c r="E67" s="9">
        <v>48</v>
      </c>
      <c r="F67" s="103">
        <f t="shared" si="3"/>
        <v>92</v>
      </c>
      <c r="G67" s="104" t="s">
        <v>12</v>
      </c>
      <c r="H67" s="46">
        <v>21916</v>
      </c>
      <c r="J67" s="51">
        <f t="shared" si="2"/>
        <v>60</v>
      </c>
      <c r="P67" s="23"/>
      <c r="Q67" s="23"/>
    </row>
    <row r="68" spans="1:17" ht="19.5">
      <c r="A68" s="26" t="s">
        <v>284</v>
      </c>
      <c r="B68" s="7" t="s">
        <v>248</v>
      </c>
      <c r="C68" s="8">
        <v>18</v>
      </c>
      <c r="D68" s="9">
        <v>44</v>
      </c>
      <c r="E68" s="9">
        <v>48</v>
      </c>
      <c r="F68" s="103">
        <f t="shared" si="3"/>
        <v>92</v>
      </c>
      <c r="G68" s="104" t="s">
        <v>12</v>
      </c>
      <c r="H68" s="46">
        <v>27823</v>
      </c>
      <c r="J68" s="51">
        <f t="shared" si="2"/>
        <v>44</v>
      </c>
      <c r="P68" s="23"/>
      <c r="Q68" s="23"/>
    </row>
    <row r="69" spans="1:17" ht="19.5">
      <c r="A69" s="26" t="s">
        <v>281</v>
      </c>
      <c r="B69" s="7" t="s">
        <v>269</v>
      </c>
      <c r="C69" s="8">
        <v>17</v>
      </c>
      <c r="D69" s="9">
        <v>44</v>
      </c>
      <c r="E69" s="9">
        <v>48</v>
      </c>
      <c r="F69" s="103">
        <f t="shared" si="3"/>
        <v>92</v>
      </c>
      <c r="G69" s="104" t="s">
        <v>12</v>
      </c>
      <c r="H69" s="46">
        <v>25023</v>
      </c>
      <c r="J69" s="51">
        <f t="shared" si="2"/>
        <v>51</v>
      </c>
      <c r="P69" s="23"/>
      <c r="Q69" s="23"/>
    </row>
    <row r="70" spans="1:17" ht="19.5">
      <c r="A70" s="26" t="s">
        <v>272</v>
      </c>
      <c r="B70" s="7" t="s">
        <v>269</v>
      </c>
      <c r="C70" s="8">
        <v>13</v>
      </c>
      <c r="D70" s="9">
        <v>49</v>
      </c>
      <c r="E70" s="9">
        <v>44</v>
      </c>
      <c r="F70" s="103">
        <f t="shared" si="3"/>
        <v>93</v>
      </c>
      <c r="G70" s="104" t="s">
        <v>12</v>
      </c>
      <c r="H70" s="46">
        <v>19371</v>
      </c>
      <c r="J70" s="51">
        <f t="shared" si="2"/>
        <v>67</v>
      </c>
      <c r="P70" s="23"/>
      <c r="Q70" s="23"/>
    </row>
    <row r="71" spans="1:17" ht="19.5">
      <c r="A71" s="26" t="s">
        <v>136</v>
      </c>
      <c r="B71" s="7" t="s">
        <v>116</v>
      </c>
      <c r="C71" s="8">
        <v>15</v>
      </c>
      <c r="D71" s="9">
        <v>47</v>
      </c>
      <c r="E71" s="9">
        <v>46</v>
      </c>
      <c r="F71" s="103">
        <f t="shared" si="3"/>
        <v>93</v>
      </c>
      <c r="G71" s="104" t="s">
        <v>12</v>
      </c>
      <c r="H71" s="46">
        <v>25957</v>
      </c>
      <c r="J71" s="51">
        <f t="shared" si="2"/>
        <v>49</v>
      </c>
      <c r="P71" s="23"/>
      <c r="Q71" s="23"/>
    </row>
    <row r="72" spans="1:17" ht="19.5">
      <c r="A72" s="26" t="s">
        <v>227</v>
      </c>
      <c r="B72" s="7" t="s">
        <v>269</v>
      </c>
      <c r="C72" s="8">
        <v>15</v>
      </c>
      <c r="D72" s="9">
        <v>44</v>
      </c>
      <c r="E72" s="9">
        <v>49</v>
      </c>
      <c r="F72" s="103">
        <f t="shared" si="3"/>
        <v>93</v>
      </c>
      <c r="G72" s="104" t="s">
        <v>12</v>
      </c>
      <c r="H72" s="46">
        <v>25041</v>
      </c>
      <c r="J72" s="51">
        <f t="shared" si="2"/>
        <v>51</v>
      </c>
      <c r="P72" s="23"/>
      <c r="Q72" s="23"/>
    </row>
    <row r="73" spans="1:17" ht="19.5">
      <c r="A73" s="26" t="s">
        <v>297</v>
      </c>
      <c r="B73" s="7" t="s">
        <v>269</v>
      </c>
      <c r="C73" s="8">
        <v>30</v>
      </c>
      <c r="D73" s="9">
        <v>48</v>
      </c>
      <c r="E73" s="9">
        <v>46</v>
      </c>
      <c r="F73" s="103">
        <f t="shared" si="3"/>
        <v>94</v>
      </c>
      <c r="G73" s="104" t="s">
        <v>12</v>
      </c>
      <c r="H73" s="46">
        <v>17087</v>
      </c>
      <c r="J73" s="51">
        <f t="shared" si="2"/>
        <v>73</v>
      </c>
      <c r="P73" s="23"/>
      <c r="Q73" s="23"/>
    </row>
    <row r="74" spans="1:17" ht="19.5">
      <c r="A74" s="26" t="s">
        <v>288</v>
      </c>
      <c r="B74" s="7" t="s">
        <v>269</v>
      </c>
      <c r="C74" s="8">
        <v>22</v>
      </c>
      <c r="D74" s="9">
        <v>47</v>
      </c>
      <c r="E74" s="9">
        <v>47</v>
      </c>
      <c r="F74" s="103">
        <f t="shared" ref="F74:F105" si="4">SUM(D74+E74)</f>
        <v>94</v>
      </c>
      <c r="G74" s="104" t="s">
        <v>12</v>
      </c>
      <c r="H74" s="46">
        <v>24585</v>
      </c>
      <c r="J74" s="51">
        <f t="shared" si="2"/>
        <v>52</v>
      </c>
      <c r="P74" s="23"/>
      <c r="Q74" s="23"/>
    </row>
    <row r="75" spans="1:17" ht="19.5">
      <c r="A75" s="26" t="s">
        <v>258</v>
      </c>
      <c r="B75" s="7" t="s">
        <v>253</v>
      </c>
      <c r="C75" s="8">
        <v>8</v>
      </c>
      <c r="D75" s="9">
        <v>44</v>
      </c>
      <c r="E75" s="9">
        <v>50</v>
      </c>
      <c r="F75" s="103">
        <f t="shared" si="4"/>
        <v>94</v>
      </c>
      <c r="G75" s="104" t="s">
        <v>12</v>
      </c>
      <c r="H75" s="46">
        <v>24026</v>
      </c>
      <c r="J75" s="51">
        <f t="shared" si="2"/>
        <v>54</v>
      </c>
      <c r="P75" s="23"/>
      <c r="Q75" s="23"/>
    </row>
    <row r="76" spans="1:17" ht="19.5">
      <c r="A76" s="26" t="s">
        <v>208</v>
      </c>
      <c r="B76" s="7" t="s">
        <v>248</v>
      </c>
      <c r="C76" s="8">
        <v>13</v>
      </c>
      <c r="D76" s="9">
        <v>50</v>
      </c>
      <c r="E76" s="9">
        <v>45</v>
      </c>
      <c r="F76" s="103">
        <f t="shared" si="4"/>
        <v>95</v>
      </c>
      <c r="G76" s="104" t="s">
        <v>12</v>
      </c>
      <c r="H76" s="46">
        <v>26696</v>
      </c>
      <c r="J76" s="51">
        <f t="shared" ref="J76:J115" si="5" xml:space="preserve"> DATEDIF(H76,$J$6,"y")</f>
        <v>47</v>
      </c>
      <c r="P76" s="23"/>
      <c r="Q76" s="23"/>
    </row>
    <row r="77" spans="1:17" ht="19.5">
      <c r="A77" s="26" t="s">
        <v>225</v>
      </c>
      <c r="B77" s="7" t="s">
        <v>253</v>
      </c>
      <c r="C77" s="8">
        <v>13</v>
      </c>
      <c r="D77" s="9">
        <v>49</v>
      </c>
      <c r="E77" s="9">
        <v>46</v>
      </c>
      <c r="F77" s="103">
        <f t="shared" si="4"/>
        <v>95</v>
      </c>
      <c r="G77" s="104" t="s">
        <v>12</v>
      </c>
      <c r="H77" s="46">
        <v>21992</v>
      </c>
      <c r="J77" s="51">
        <f t="shared" si="5"/>
        <v>60</v>
      </c>
      <c r="P77" s="23"/>
      <c r="Q77" s="23"/>
    </row>
    <row r="78" spans="1:17" ht="19.5">
      <c r="A78" s="26" t="s">
        <v>146</v>
      </c>
      <c r="B78" s="7" t="s">
        <v>126</v>
      </c>
      <c r="C78" s="8">
        <v>19</v>
      </c>
      <c r="D78" s="9">
        <v>49</v>
      </c>
      <c r="E78" s="9">
        <v>46</v>
      </c>
      <c r="F78" s="103">
        <f t="shared" si="4"/>
        <v>95</v>
      </c>
      <c r="G78" s="104" t="s">
        <v>12</v>
      </c>
      <c r="H78" s="46">
        <v>19470</v>
      </c>
      <c r="J78" s="51">
        <f t="shared" si="5"/>
        <v>66</v>
      </c>
      <c r="P78" s="23"/>
      <c r="Q78" s="23"/>
    </row>
    <row r="79" spans="1:17" ht="19.5">
      <c r="A79" s="26" t="s">
        <v>280</v>
      </c>
      <c r="B79" s="7" t="s">
        <v>248</v>
      </c>
      <c r="C79" s="8">
        <v>17</v>
      </c>
      <c r="D79" s="9">
        <v>49</v>
      </c>
      <c r="E79" s="9">
        <v>46</v>
      </c>
      <c r="F79" s="103">
        <f t="shared" si="4"/>
        <v>95</v>
      </c>
      <c r="G79" s="104" t="s">
        <v>12</v>
      </c>
      <c r="H79" s="46">
        <v>28354</v>
      </c>
      <c r="J79" s="51">
        <f t="shared" si="5"/>
        <v>42</v>
      </c>
      <c r="P79" s="23"/>
      <c r="Q79" s="23"/>
    </row>
    <row r="80" spans="1:17" ht="19.5">
      <c r="A80" s="26" t="s">
        <v>62</v>
      </c>
      <c r="B80" s="7" t="s">
        <v>113</v>
      </c>
      <c r="C80" s="8">
        <v>18</v>
      </c>
      <c r="D80" s="9">
        <v>48</v>
      </c>
      <c r="E80" s="9">
        <v>47</v>
      </c>
      <c r="F80" s="103">
        <f t="shared" si="4"/>
        <v>95</v>
      </c>
      <c r="G80" s="104" t="s">
        <v>12</v>
      </c>
      <c r="H80" s="46">
        <v>24177</v>
      </c>
      <c r="J80" s="51">
        <f t="shared" si="5"/>
        <v>54</v>
      </c>
      <c r="P80" s="23"/>
      <c r="Q80" s="23"/>
    </row>
    <row r="81" spans="1:17" ht="19.5">
      <c r="A81" s="102" t="s">
        <v>298</v>
      </c>
      <c r="B81" s="7" t="s">
        <v>248</v>
      </c>
      <c r="C81" s="8">
        <v>16</v>
      </c>
      <c r="D81" s="9">
        <v>47</v>
      </c>
      <c r="E81" s="9">
        <v>48</v>
      </c>
      <c r="F81" s="103">
        <f t="shared" si="4"/>
        <v>95</v>
      </c>
      <c r="G81" s="104" t="s">
        <v>12</v>
      </c>
      <c r="H81" s="46">
        <v>25038</v>
      </c>
      <c r="J81" s="51">
        <f t="shared" si="5"/>
        <v>51</v>
      </c>
      <c r="P81" s="23"/>
      <c r="Q81" s="23"/>
    </row>
    <row r="82" spans="1:17" ht="19.5">
      <c r="A82" s="26" t="s">
        <v>137</v>
      </c>
      <c r="B82" s="7" t="s">
        <v>126</v>
      </c>
      <c r="C82" s="8">
        <v>15</v>
      </c>
      <c r="D82" s="9">
        <v>46</v>
      </c>
      <c r="E82" s="9">
        <v>49</v>
      </c>
      <c r="F82" s="103">
        <f t="shared" si="4"/>
        <v>95</v>
      </c>
      <c r="G82" s="104" t="s">
        <v>12</v>
      </c>
      <c r="H82" s="46">
        <v>22263</v>
      </c>
      <c r="J82" s="51">
        <f t="shared" si="5"/>
        <v>59</v>
      </c>
      <c r="P82" s="23"/>
      <c r="Q82" s="23"/>
    </row>
    <row r="83" spans="1:17" ht="19.5">
      <c r="A83" s="26" t="s">
        <v>150</v>
      </c>
      <c r="B83" s="7" t="s">
        <v>120</v>
      </c>
      <c r="C83" s="8">
        <v>21</v>
      </c>
      <c r="D83" s="9">
        <v>46</v>
      </c>
      <c r="E83" s="9">
        <v>49</v>
      </c>
      <c r="F83" s="103">
        <f t="shared" si="4"/>
        <v>95</v>
      </c>
      <c r="G83" s="104" t="s">
        <v>12</v>
      </c>
      <c r="H83" s="46">
        <v>23449</v>
      </c>
      <c r="J83" s="51">
        <f t="shared" si="5"/>
        <v>56</v>
      </c>
      <c r="P83" s="23"/>
      <c r="Q83" s="23"/>
    </row>
    <row r="84" spans="1:17" ht="19.5">
      <c r="A84" s="26" t="s">
        <v>135</v>
      </c>
      <c r="B84" s="7" t="s">
        <v>124</v>
      </c>
      <c r="C84" s="8">
        <v>15</v>
      </c>
      <c r="D84" s="9">
        <v>47</v>
      </c>
      <c r="E84" s="9">
        <v>49</v>
      </c>
      <c r="F84" s="103">
        <f t="shared" si="4"/>
        <v>96</v>
      </c>
      <c r="G84" s="104" t="s">
        <v>12</v>
      </c>
      <c r="H84" s="46">
        <v>28270</v>
      </c>
      <c r="J84" s="51">
        <f t="shared" si="5"/>
        <v>42</v>
      </c>
      <c r="P84" s="23"/>
      <c r="Q84" s="23"/>
    </row>
    <row r="85" spans="1:17" ht="19.5">
      <c r="A85" s="26" t="s">
        <v>283</v>
      </c>
      <c r="B85" s="7" t="s">
        <v>247</v>
      </c>
      <c r="C85" s="8">
        <v>17</v>
      </c>
      <c r="D85" s="9">
        <v>49</v>
      </c>
      <c r="E85" s="9">
        <v>48</v>
      </c>
      <c r="F85" s="103">
        <f t="shared" si="4"/>
        <v>97</v>
      </c>
      <c r="G85" s="104" t="s">
        <v>12</v>
      </c>
      <c r="H85" s="46">
        <v>19582</v>
      </c>
      <c r="J85" s="51">
        <f t="shared" si="5"/>
        <v>66</v>
      </c>
      <c r="P85" s="23"/>
      <c r="Q85" s="23"/>
    </row>
    <row r="86" spans="1:17" ht="19.5">
      <c r="A86" s="26" t="s">
        <v>228</v>
      </c>
      <c r="B86" s="7" t="s">
        <v>269</v>
      </c>
      <c r="C86" s="8">
        <v>15</v>
      </c>
      <c r="D86" s="9">
        <v>48</v>
      </c>
      <c r="E86" s="9">
        <v>49</v>
      </c>
      <c r="F86" s="103">
        <f t="shared" si="4"/>
        <v>97</v>
      </c>
      <c r="G86" s="104" t="s">
        <v>12</v>
      </c>
      <c r="H86" s="46">
        <v>25718</v>
      </c>
      <c r="J86" s="51">
        <f t="shared" si="5"/>
        <v>49</v>
      </c>
      <c r="P86" s="23"/>
      <c r="Q86" s="23"/>
    </row>
    <row r="87" spans="1:17" ht="19.5">
      <c r="A87" s="26" t="s">
        <v>278</v>
      </c>
      <c r="B87" s="7" t="s">
        <v>263</v>
      </c>
      <c r="C87" s="8">
        <v>15</v>
      </c>
      <c r="D87" s="9">
        <v>47</v>
      </c>
      <c r="E87" s="9">
        <v>50</v>
      </c>
      <c r="F87" s="103">
        <f t="shared" si="4"/>
        <v>97</v>
      </c>
      <c r="G87" s="104" t="s">
        <v>12</v>
      </c>
      <c r="H87" s="46">
        <v>26445</v>
      </c>
      <c r="J87" s="51">
        <f t="shared" si="5"/>
        <v>47</v>
      </c>
      <c r="P87" s="23"/>
      <c r="Q87" s="23"/>
    </row>
    <row r="88" spans="1:17" ht="19.5">
      <c r="A88" s="26" t="s">
        <v>147</v>
      </c>
      <c r="B88" s="7" t="s">
        <v>120</v>
      </c>
      <c r="C88" s="8">
        <v>20</v>
      </c>
      <c r="D88" s="9">
        <v>45</v>
      </c>
      <c r="E88" s="9">
        <v>52</v>
      </c>
      <c r="F88" s="103">
        <f t="shared" si="4"/>
        <v>97</v>
      </c>
      <c r="G88" s="104" t="s">
        <v>12</v>
      </c>
      <c r="H88" s="46">
        <v>24594</v>
      </c>
      <c r="J88" s="51">
        <f t="shared" si="5"/>
        <v>52</v>
      </c>
      <c r="P88" s="23"/>
      <c r="Q88" s="23"/>
    </row>
    <row r="89" spans="1:17" ht="19.5">
      <c r="A89" s="26" t="s">
        <v>285</v>
      </c>
      <c r="B89" s="7" t="s">
        <v>247</v>
      </c>
      <c r="C89" s="8">
        <v>18</v>
      </c>
      <c r="D89" s="9">
        <v>52</v>
      </c>
      <c r="E89" s="9">
        <v>46</v>
      </c>
      <c r="F89" s="103">
        <f t="shared" si="4"/>
        <v>98</v>
      </c>
      <c r="G89" s="104" t="s">
        <v>12</v>
      </c>
      <c r="H89" s="46">
        <v>28541</v>
      </c>
      <c r="J89" s="51">
        <f t="shared" si="5"/>
        <v>42</v>
      </c>
      <c r="P89" s="23"/>
      <c r="Q89" s="23"/>
    </row>
    <row r="90" spans="1:17" ht="19.5">
      <c r="A90" s="26" t="s">
        <v>202</v>
      </c>
      <c r="B90" s="7" t="s">
        <v>249</v>
      </c>
      <c r="C90" s="8">
        <v>19</v>
      </c>
      <c r="D90" s="9">
        <v>49</v>
      </c>
      <c r="E90" s="9">
        <v>49</v>
      </c>
      <c r="F90" s="103">
        <f t="shared" si="4"/>
        <v>98</v>
      </c>
      <c r="G90" s="104" t="s">
        <v>12</v>
      </c>
      <c r="H90" s="46">
        <v>22050</v>
      </c>
      <c r="J90" s="51">
        <f t="shared" si="5"/>
        <v>59</v>
      </c>
      <c r="P90" s="23"/>
      <c r="Q90" s="23"/>
    </row>
    <row r="91" spans="1:17" ht="19.5">
      <c r="A91" s="26" t="s">
        <v>279</v>
      </c>
      <c r="B91" s="7" t="s">
        <v>253</v>
      </c>
      <c r="C91" s="8">
        <v>16</v>
      </c>
      <c r="D91" s="9">
        <v>48</v>
      </c>
      <c r="E91" s="9">
        <v>50</v>
      </c>
      <c r="F91" s="103">
        <f t="shared" si="4"/>
        <v>98</v>
      </c>
      <c r="G91" s="104" t="s">
        <v>12</v>
      </c>
      <c r="H91" s="46">
        <v>24506</v>
      </c>
      <c r="J91" s="51">
        <f t="shared" si="5"/>
        <v>53</v>
      </c>
      <c r="P91" s="23"/>
      <c r="Q91" s="23"/>
    </row>
    <row r="92" spans="1:17" ht="19.5">
      <c r="A92" s="26" t="s">
        <v>157</v>
      </c>
      <c r="B92" s="7" t="s">
        <v>116</v>
      </c>
      <c r="C92" s="8">
        <v>26</v>
      </c>
      <c r="D92" s="9">
        <v>52</v>
      </c>
      <c r="E92" s="9">
        <v>47</v>
      </c>
      <c r="F92" s="103">
        <f t="shared" si="4"/>
        <v>99</v>
      </c>
      <c r="G92" s="104" t="s">
        <v>12</v>
      </c>
      <c r="H92" s="46">
        <v>21457</v>
      </c>
      <c r="J92" s="51">
        <f t="shared" si="5"/>
        <v>61</v>
      </c>
      <c r="P92" s="23"/>
      <c r="Q92" s="23"/>
    </row>
    <row r="93" spans="1:17" ht="19.5">
      <c r="A93" s="26" t="s">
        <v>144</v>
      </c>
      <c r="B93" s="7" t="s">
        <v>124</v>
      </c>
      <c r="C93" s="8">
        <v>19</v>
      </c>
      <c r="D93" s="9">
        <v>51</v>
      </c>
      <c r="E93" s="9">
        <v>49</v>
      </c>
      <c r="F93" s="103">
        <f t="shared" si="4"/>
        <v>100</v>
      </c>
      <c r="G93" s="104" t="s">
        <v>12</v>
      </c>
      <c r="H93" s="46">
        <v>25613</v>
      </c>
      <c r="J93" s="51">
        <f t="shared" si="5"/>
        <v>50</v>
      </c>
      <c r="P93" s="23"/>
      <c r="Q93" s="23"/>
    </row>
    <row r="94" spans="1:17" ht="19.5">
      <c r="A94" s="26" t="s">
        <v>286</v>
      </c>
      <c r="B94" s="7" t="s">
        <v>269</v>
      </c>
      <c r="C94" s="8">
        <v>19</v>
      </c>
      <c r="D94" s="9">
        <v>56</v>
      </c>
      <c r="E94" s="9">
        <v>45</v>
      </c>
      <c r="F94" s="103">
        <f t="shared" si="4"/>
        <v>101</v>
      </c>
      <c r="G94" s="104" t="s">
        <v>12</v>
      </c>
      <c r="H94" s="46">
        <v>20178</v>
      </c>
      <c r="J94" s="51">
        <f t="shared" si="5"/>
        <v>65</v>
      </c>
      <c r="P94" s="23"/>
      <c r="Q94" s="23"/>
    </row>
    <row r="95" spans="1:17" ht="19.5">
      <c r="A95" s="26" t="s">
        <v>236</v>
      </c>
      <c r="B95" s="7" t="s">
        <v>248</v>
      </c>
      <c r="C95" s="8">
        <v>19</v>
      </c>
      <c r="D95" s="9">
        <v>53</v>
      </c>
      <c r="E95" s="9">
        <v>49</v>
      </c>
      <c r="F95" s="103">
        <f t="shared" si="4"/>
        <v>102</v>
      </c>
      <c r="G95" s="104" t="s">
        <v>12</v>
      </c>
      <c r="H95" s="46">
        <v>23141</v>
      </c>
      <c r="J95" s="51">
        <f t="shared" si="5"/>
        <v>56</v>
      </c>
      <c r="P95" s="23"/>
      <c r="Q95" s="23"/>
    </row>
    <row r="96" spans="1:17" ht="19.5">
      <c r="A96" s="26" t="s">
        <v>145</v>
      </c>
      <c r="B96" s="7" t="s">
        <v>126</v>
      </c>
      <c r="C96" s="8">
        <v>19</v>
      </c>
      <c r="D96" s="9">
        <v>51</v>
      </c>
      <c r="E96" s="9">
        <v>51</v>
      </c>
      <c r="F96" s="103">
        <f t="shared" si="4"/>
        <v>102</v>
      </c>
      <c r="G96" s="104" t="s">
        <v>12</v>
      </c>
      <c r="H96" s="46">
        <v>19997</v>
      </c>
      <c r="J96" s="51">
        <f t="shared" si="5"/>
        <v>65</v>
      </c>
      <c r="P96" s="23"/>
      <c r="Q96" s="23"/>
    </row>
    <row r="97" spans="1:17" ht="19.5">
      <c r="A97" s="26" t="s">
        <v>143</v>
      </c>
      <c r="B97" s="7" t="s">
        <v>120</v>
      </c>
      <c r="C97" s="8">
        <v>18</v>
      </c>
      <c r="D97" s="9">
        <v>51</v>
      </c>
      <c r="E97" s="9">
        <v>51</v>
      </c>
      <c r="F97" s="103">
        <f t="shared" si="4"/>
        <v>102</v>
      </c>
      <c r="G97" s="104" t="s">
        <v>12</v>
      </c>
      <c r="H97" s="46">
        <v>23188</v>
      </c>
      <c r="J97" s="51">
        <f t="shared" si="5"/>
        <v>56</v>
      </c>
      <c r="P97" s="23"/>
      <c r="Q97" s="23"/>
    </row>
    <row r="98" spans="1:17" ht="19.5">
      <c r="A98" s="26" t="s">
        <v>149</v>
      </c>
      <c r="B98" s="7" t="s">
        <v>120</v>
      </c>
      <c r="C98" s="8">
        <v>21</v>
      </c>
      <c r="D98" s="9">
        <v>50</v>
      </c>
      <c r="E98" s="9">
        <v>52</v>
      </c>
      <c r="F98" s="103">
        <f t="shared" si="4"/>
        <v>102</v>
      </c>
      <c r="G98" s="104" t="s">
        <v>12</v>
      </c>
      <c r="H98" s="46">
        <v>19578</v>
      </c>
      <c r="J98" s="51">
        <f t="shared" si="5"/>
        <v>66</v>
      </c>
      <c r="P98" s="23"/>
      <c r="Q98" s="23"/>
    </row>
    <row r="99" spans="1:17" ht="19.5">
      <c r="A99" s="102" t="s">
        <v>216</v>
      </c>
      <c r="B99" s="7" t="s">
        <v>248</v>
      </c>
      <c r="C99" s="8">
        <v>22</v>
      </c>
      <c r="D99" s="9">
        <v>50</v>
      </c>
      <c r="E99" s="9">
        <v>52</v>
      </c>
      <c r="F99" s="103">
        <f t="shared" si="4"/>
        <v>102</v>
      </c>
      <c r="G99" s="104" t="s">
        <v>12</v>
      </c>
      <c r="H99" s="46">
        <v>18666</v>
      </c>
      <c r="J99" s="51">
        <f t="shared" si="5"/>
        <v>69</v>
      </c>
      <c r="P99" s="23"/>
      <c r="Q99" s="23"/>
    </row>
    <row r="100" spans="1:17" ht="19.5">
      <c r="A100" s="26" t="s">
        <v>161</v>
      </c>
      <c r="B100" s="7" t="s">
        <v>126</v>
      </c>
      <c r="C100" s="8">
        <v>28</v>
      </c>
      <c r="D100" s="9">
        <v>56</v>
      </c>
      <c r="E100" s="9">
        <v>47</v>
      </c>
      <c r="F100" s="103">
        <f t="shared" si="4"/>
        <v>103</v>
      </c>
      <c r="G100" s="104" t="s">
        <v>12</v>
      </c>
      <c r="H100" s="46">
        <v>26045</v>
      </c>
      <c r="J100" s="51">
        <f t="shared" si="5"/>
        <v>48</v>
      </c>
      <c r="P100" s="23"/>
      <c r="Q100" s="23"/>
    </row>
    <row r="101" spans="1:17" ht="19.5">
      <c r="A101" s="102" t="s">
        <v>299</v>
      </c>
      <c r="B101" s="7" t="s">
        <v>253</v>
      </c>
      <c r="C101" s="8">
        <v>17</v>
      </c>
      <c r="D101" s="9">
        <v>55</v>
      </c>
      <c r="E101" s="9">
        <v>49</v>
      </c>
      <c r="F101" s="103">
        <f t="shared" si="4"/>
        <v>104</v>
      </c>
      <c r="G101" s="104" t="s">
        <v>12</v>
      </c>
      <c r="H101" s="46">
        <v>23684</v>
      </c>
      <c r="J101" s="51">
        <f t="shared" si="5"/>
        <v>55</v>
      </c>
      <c r="P101" s="23"/>
      <c r="Q101" s="23"/>
    </row>
    <row r="102" spans="1:17" ht="19.5">
      <c r="A102" s="102" t="s">
        <v>167</v>
      </c>
      <c r="B102" s="7" t="s">
        <v>126</v>
      </c>
      <c r="C102" s="8">
        <v>23</v>
      </c>
      <c r="D102" s="9">
        <v>53</v>
      </c>
      <c r="E102" s="9">
        <v>52</v>
      </c>
      <c r="F102" s="103">
        <f t="shared" si="4"/>
        <v>105</v>
      </c>
      <c r="G102" s="104" t="s">
        <v>12</v>
      </c>
      <c r="H102" s="46">
        <v>24186</v>
      </c>
      <c r="J102" s="51">
        <f t="shared" si="5"/>
        <v>54</v>
      </c>
      <c r="P102" s="23"/>
      <c r="Q102" s="23"/>
    </row>
    <row r="103" spans="1:17" ht="19.5">
      <c r="A103" s="26" t="s">
        <v>292</v>
      </c>
      <c r="B103" s="7" t="s">
        <v>263</v>
      </c>
      <c r="C103" s="8">
        <v>26</v>
      </c>
      <c r="D103" s="9">
        <v>53</v>
      </c>
      <c r="E103" s="9">
        <v>53</v>
      </c>
      <c r="F103" s="103">
        <f t="shared" si="4"/>
        <v>106</v>
      </c>
      <c r="G103" s="104" t="s">
        <v>12</v>
      </c>
      <c r="H103" s="46">
        <v>24910</v>
      </c>
      <c r="J103" s="51">
        <f t="shared" si="5"/>
        <v>52</v>
      </c>
      <c r="P103" s="23"/>
      <c r="Q103" s="23"/>
    </row>
    <row r="104" spans="1:17" ht="19.5">
      <c r="A104" s="26" t="s">
        <v>155</v>
      </c>
      <c r="B104" s="7" t="s">
        <v>116</v>
      </c>
      <c r="C104" s="8">
        <v>25</v>
      </c>
      <c r="D104" s="9">
        <v>53</v>
      </c>
      <c r="E104" s="9">
        <v>53</v>
      </c>
      <c r="F104" s="103">
        <f t="shared" si="4"/>
        <v>106</v>
      </c>
      <c r="G104" s="104" t="s">
        <v>12</v>
      </c>
      <c r="H104" s="46">
        <v>21777</v>
      </c>
      <c r="J104" s="51">
        <f t="shared" si="5"/>
        <v>60</v>
      </c>
      <c r="P104" s="23"/>
      <c r="Q104" s="23"/>
    </row>
    <row r="105" spans="1:17" ht="19.5">
      <c r="A105" s="26" t="s">
        <v>222</v>
      </c>
      <c r="B105" s="7" t="s">
        <v>269</v>
      </c>
      <c r="C105" s="8">
        <v>31</v>
      </c>
      <c r="D105" s="9">
        <v>51</v>
      </c>
      <c r="E105" s="9">
        <v>55</v>
      </c>
      <c r="F105" s="103">
        <f t="shared" si="4"/>
        <v>106</v>
      </c>
      <c r="G105" s="104" t="s">
        <v>12</v>
      </c>
      <c r="H105" s="46">
        <v>22462</v>
      </c>
      <c r="J105" s="51">
        <f t="shared" si="5"/>
        <v>58</v>
      </c>
      <c r="P105" s="23"/>
      <c r="Q105" s="23"/>
    </row>
    <row r="106" spans="1:17" ht="19.5">
      <c r="A106" s="26" t="s">
        <v>153</v>
      </c>
      <c r="B106" s="7" t="s">
        <v>124</v>
      </c>
      <c r="C106" s="8">
        <v>23</v>
      </c>
      <c r="D106" s="9">
        <v>60</v>
      </c>
      <c r="E106" s="9">
        <v>48</v>
      </c>
      <c r="F106" s="103">
        <f t="shared" ref="F106:F137" si="6">SUM(D106+E106)</f>
        <v>108</v>
      </c>
      <c r="G106" s="104" t="s">
        <v>12</v>
      </c>
      <c r="H106" s="46">
        <v>26809</v>
      </c>
      <c r="J106" s="51">
        <f t="shared" si="5"/>
        <v>46</v>
      </c>
      <c r="P106" s="23"/>
      <c r="Q106" s="23"/>
    </row>
    <row r="107" spans="1:17" ht="19.5">
      <c r="A107" s="102" t="s">
        <v>215</v>
      </c>
      <c r="B107" s="7" t="s">
        <v>247</v>
      </c>
      <c r="C107" s="8">
        <v>22</v>
      </c>
      <c r="D107" s="9">
        <v>51</v>
      </c>
      <c r="E107" s="9">
        <v>57</v>
      </c>
      <c r="F107" s="103">
        <f t="shared" si="6"/>
        <v>108</v>
      </c>
      <c r="G107" s="104" t="s">
        <v>12</v>
      </c>
      <c r="H107" s="46">
        <v>20121</v>
      </c>
      <c r="J107" s="51">
        <f t="shared" si="5"/>
        <v>65</v>
      </c>
      <c r="P107" s="23"/>
      <c r="Q107" s="23"/>
    </row>
    <row r="108" spans="1:17" ht="19.5">
      <c r="A108" s="26" t="s">
        <v>162</v>
      </c>
      <c r="B108" s="7" t="s">
        <v>116</v>
      </c>
      <c r="C108" s="8">
        <v>29</v>
      </c>
      <c r="D108" s="9">
        <v>55</v>
      </c>
      <c r="E108" s="9">
        <v>55</v>
      </c>
      <c r="F108" s="103">
        <f t="shared" si="6"/>
        <v>110</v>
      </c>
      <c r="G108" s="104" t="s">
        <v>12</v>
      </c>
      <c r="H108" s="46">
        <v>20677</v>
      </c>
      <c r="J108" s="51">
        <f t="shared" si="5"/>
        <v>63</v>
      </c>
      <c r="P108" s="23"/>
      <c r="Q108" s="23"/>
    </row>
    <row r="109" spans="1:17" ht="19.5">
      <c r="A109" s="26" t="s">
        <v>295</v>
      </c>
      <c r="B109" s="7" t="s">
        <v>247</v>
      </c>
      <c r="C109" s="8">
        <v>28</v>
      </c>
      <c r="D109" s="9">
        <v>59</v>
      </c>
      <c r="E109" s="9">
        <v>52</v>
      </c>
      <c r="F109" s="103">
        <f t="shared" si="6"/>
        <v>111</v>
      </c>
      <c r="G109" s="104" t="s">
        <v>12</v>
      </c>
      <c r="H109" s="46">
        <v>26907</v>
      </c>
      <c r="J109" s="51">
        <f t="shared" si="5"/>
        <v>46</v>
      </c>
      <c r="P109" s="23"/>
      <c r="Q109" s="23"/>
    </row>
    <row r="110" spans="1:17" ht="19.5">
      <c r="A110" s="26" t="s">
        <v>148</v>
      </c>
      <c r="B110" s="7" t="s">
        <v>113</v>
      </c>
      <c r="C110" s="8">
        <v>20</v>
      </c>
      <c r="D110" s="9">
        <v>63</v>
      </c>
      <c r="E110" s="9">
        <v>49</v>
      </c>
      <c r="F110" s="103">
        <f t="shared" si="6"/>
        <v>112</v>
      </c>
      <c r="G110" s="104" t="s">
        <v>12</v>
      </c>
      <c r="H110" s="46">
        <v>22238</v>
      </c>
      <c r="J110" s="51">
        <f t="shared" si="5"/>
        <v>59</v>
      </c>
      <c r="P110" s="23"/>
      <c r="Q110" s="23"/>
    </row>
    <row r="111" spans="1:17" ht="19.5">
      <c r="A111" s="26" t="s">
        <v>159</v>
      </c>
      <c r="B111" s="7" t="s">
        <v>126</v>
      </c>
      <c r="C111" s="8">
        <v>26</v>
      </c>
      <c r="D111" s="9">
        <v>59</v>
      </c>
      <c r="E111" s="9">
        <v>55</v>
      </c>
      <c r="F111" s="103">
        <f t="shared" si="6"/>
        <v>114</v>
      </c>
      <c r="G111" s="104" t="s">
        <v>12</v>
      </c>
      <c r="H111" s="46">
        <v>21738</v>
      </c>
      <c r="J111" s="51">
        <f t="shared" si="5"/>
        <v>60</v>
      </c>
      <c r="P111" s="23"/>
      <c r="Q111" s="23"/>
    </row>
    <row r="112" spans="1:17" ht="19.5">
      <c r="A112" s="26" t="s">
        <v>293</v>
      </c>
      <c r="B112" s="7" t="s">
        <v>269</v>
      </c>
      <c r="C112" s="8">
        <v>26</v>
      </c>
      <c r="D112" s="9">
        <v>54</v>
      </c>
      <c r="E112" s="9">
        <v>60</v>
      </c>
      <c r="F112" s="103">
        <f t="shared" si="6"/>
        <v>114</v>
      </c>
      <c r="G112" s="104" t="s">
        <v>12</v>
      </c>
      <c r="H112" s="46">
        <v>28033</v>
      </c>
      <c r="J112" s="51">
        <f t="shared" si="5"/>
        <v>43</v>
      </c>
      <c r="P112" s="23"/>
      <c r="Q112" s="23"/>
    </row>
    <row r="113" spans="1:17" ht="19.5">
      <c r="A113" s="102" t="s">
        <v>300</v>
      </c>
      <c r="B113" s="7" t="s">
        <v>248</v>
      </c>
      <c r="C113" s="8">
        <v>31</v>
      </c>
      <c r="D113" s="9">
        <v>66</v>
      </c>
      <c r="E113" s="9">
        <v>50</v>
      </c>
      <c r="F113" s="103">
        <f t="shared" si="6"/>
        <v>116</v>
      </c>
      <c r="G113" s="104" t="s">
        <v>12</v>
      </c>
      <c r="H113" s="46">
        <v>21835</v>
      </c>
      <c r="J113" s="51">
        <f t="shared" si="5"/>
        <v>60</v>
      </c>
      <c r="P113" s="23"/>
      <c r="Q113" s="23"/>
    </row>
    <row r="114" spans="1:17" ht="19.5">
      <c r="A114" s="26" t="s">
        <v>160</v>
      </c>
      <c r="B114" s="7" t="s">
        <v>124</v>
      </c>
      <c r="C114" s="8">
        <v>28</v>
      </c>
      <c r="D114" s="9">
        <v>59</v>
      </c>
      <c r="E114" s="9">
        <v>62</v>
      </c>
      <c r="F114" s="103">
        <f t="shared" si="6"/>
        <v>121</v>
      </c>
      <c r="G114" s="104" t="s">
        <v>12</v>
      </c>
      <c r="H114" s="46">
        <v>22524</v>
      </c>
      <c r="J114" s="51">
        <f t="shared" si="5"/>
        <v>58</v>
      </c>
      <c r="P114" s="23"/>
      <c r="Q114" s="23"/>
    </row>
    <row r="115" spans="1:17" ht="20.25" thickBot="1">
      <c r="A115" s="88" t="s">
        <v>163</v>
      </c>
      <c r="B115" s="89" t="s">
        <v>124</v>
      </c>
      <c r="C115" s="90">
        <v>36</v>
      </c>
      <c r="D115" s="91">
        <v>55</v>
      </c>
      <c r="E115" s="91">
        <v>70</v>
      </c>
      <c r="F115" s="105">
        <f t="shared" si="6"/>
        <v>125</v>
      </c>
      <c r="G115" s="142" t="s">
        <v>12</v>
      </c>
      <c r="H115" s="94">
        <v>21829</v>
      </c>
      <c r="J115" s="51">
        <f t="shared" si="5"/>
        <v>60</v>
      </c>
      <c r="P115" s="23"/>
      <c r="Q115" s="23"/>
    </row>
  </sheetData>
  <sortState ref="A10:H115">
    <sortCondition ref="F10:F115"/>
    <sortCondition ref="E10:E115"/>
    <sortCondition ref="D10:D115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109" t="s">
        <v>7</v>
      </c>
      <c r="B1" s="109"/>
      <c r="C1" s="109"/>
      <c r="D1" s="109"/>
      <c r="E1" s="109"/>
      <c r="F1" s="109"/>
      <c r="G1" s="109"/>
    </row>
    <row r="2" spans="1:7" ht="31.5" thickBot="1">
      <c r="A2" s="109" t="s">
        <v>8</v>
      </c>
      <c r="B2" s="109"/>
      <c r="C2" s="109"/>
      <c r="D2" s="109"/>
      <c r="E2" s="109"/>
      <c r="F2" s="109"/>
      <c r="G2" s="109"/>
    </row>
    <row r="3" spans="1:7" ht="26.25" thickBot="1">
      <c r="A3" s="119" t="str">
        <f>'CAB 0-9'!A3:G3</f>
        <v>CARILÓ</v>
      </c>
      <c r="B3" s="120"/>
      <c r="C3" s="120"/>
      <c r="D3" s="120"/>
      <c r="E3" s="120"/>
      <c r="F3" s="120"/>
      <c r="G3" s="121"/>
    </row>
    <row r="4" spans="1:7" ht="26.25" thickBot="1">
      <c r="A4" s="119" t="str">
        <f>'CAB 0-9'!A4:G4</f>
        <v>GOLF</v>
      </c>
      <c r="B4" s="120"/>
      <c r="C4" s="120"/>
      <c r="D4" s="120"/>
      <c r="E4" s="120"/>
      <c r="F4" s="120"/>
      <c r="G4" s="121"/>
    </row>
    <row r="5" spans="1:7" ht="20.25">
      <c r="A5" s="110" t="str">
        <f>'CAB 0-9'!A5:G5</f>
        <v>5° FECHA DE MAYORES</v>
      </c>
      <c r="B5" s="110"/>
      <c r="C5" s="110"/>
      <c r="D5" s="110"/>
      <c r="E5" s="110"/>
      <c r="F5" s="110"/>
      <c r="G5" s="110"/>
    </row>
    <row r="6" spans="1:7" ht="19.5">
      <c r="A6" s="111" t="s">
        <v>6</v>
      </c>
      <c r="B6" s="111"/>
      <c r="C6" s="111"/>
      <c r="D6" s="111"/>
      <c r="E6" s="111"/>
      <c r="F6" s="111"/>
      <c r="G6" s="111"/>
    </row>
    <row r="7" spans="1:7" ht="20.25" thickBot="1">
      <c r="A7" s="118" t="str">
        <f>'CAB 0-9'!A7:G7</f>
        <v>SABADO 24 DE AGOSTO DE 2019</v>
      </c>
      <c r="B7" s="118"/>
      <c r="C7" s="118"/>
      <c r="D7" s="118"/>
      <c r="E7" s="118"/>
      <c r="F7" s="118"/>
      <c r="G7" s="118"/>
    </row>
    <row r="8" spans="1:7" s="14" customFormat="1" ht="16.5" thickBot="1">
      <c r="A8" s="115" t="s">
        <v>17</v>
      </c>
      <c r="B8" s="116"/>
      <c r="C8" s="116"/>
      <c r="D8" s="116"/>
      <c r="E8" s="116"/>
      <c r="F8" s="116"/>
      <c r="G8" s="117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179</v>
      </c>
      <c r="B10" s="42" t="s">
        <v>248</v>
      </c>
      <c r="C10" s="43">
        <v>9</v>
      </c>
      <c r="D10" s="42">
        <v>36</v>
      </c>
      <c r="E10" s="42">
        <v>36</v>
      </c>
      <c r="F10" s="18">
        <f>SUM(D10+E10)</f>
        <v>72</v>
      </c>
      <c r="G10" s="19" t="s">
        <v>12</v>
      </c>
    </row>
    <row r="11" spans="1:7" s="14" customFormat="1" ht="15.75">
      <c r="A11" s="15" t="s">
        <v>200</v>
      </c>
      <c r="B11" s="42" t="s">
        <v>249</v>
      </c>
      <c r="C11" s="43">
        <v>3</v>
      </c>
      <c r="D11" s="42">
        <v>37</v>
      </c>
      <c r="E11" s="42">
        <v>36</v>
      </c>
      <c r="F11" s="18">
        <f>SUM(D11+E11)</f>
        <v>73</v>
      </c>
      <c r="G11" s="19" t="s">
        <v>12</v>
      </c>
    </row>
    <row r="12" spans="1:7" s="14" customFormat="1" ht="15.75">
      <c r="A12" s="15" t="s">
        <v>94</v>
      </c>
      <c r="B12" s="42" t="s">
        <v>112</v>
      </c>
      <c r="C12" s="43">
        <v>0</v>
      </c>
      <c r="D12" s="42">
        <v>37</v>
      </c>
      <c r="E12" s="42">
        <v>37</v>
      </c>
      <c r="F12" s="18">
        <f>SUM(D12+E12)</f>
        <v>74</v>
      </c>
      <c r="G12" s="19" t="s">
        <v>12</v>
      </c>
    </row>
    <row r="13" spans="1:7" ht="13.5" thickBot="1"/>
    <row r="14" spans="1:7" ht="16.5" thickBot="1">
      <c r="A14" s="115" t="s">
        <v>9</v>
      </c>
      <c r="B14" s="116"/>
      <c r="C14" s="116"/>
      <c r="D14" s="116"/>
      <c r="E14" s="116"/>
      <c r="F14" s="116"/>
      <c r="G14" s="117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">
        <v>303</v>
      </c>
      <c r="B16" s="42" t="s">
        <v>12</v>
      </c>
      <c r="C16" s="43" t="s">
        <v>12</v>
      </c>
      <c r="D16" s="42" t="s">
        <v>12</v>
      </c>
      <c r="E16" s="42" t="s">
        <v>12</v>
      </c>
      <c r="F16" s="98" t="s">
        <v>12</v>
      </c>
      <c r="G16" s="99" t="s">
        <v>12</v>
      </c>
    </row>
    <row r="17" spans="1:7" s="14" customFormat="1" ht="15.75">
      <c r="A17" s="15" t="str">
        <f>'CAB 0-9'!A11</f>
        <v xml:space="preserve">SUAREZ FELIPE DANIEL          </v>
      </c>
      <c r="B17" s="42" t="str">
        <f>'CAB 0-9'!B11</f>
        <v>VGGC</v>
      </c>
      <c r="C17" s="43">
        <f>'CAB 0-9'!C11</f>
        <v>7</v>
      </c>
      <c r="D17" s="42">
        <f>'CAB 0-9'!D11</f>
        <v>36</v>
      </c>
      <c r="E17" s="42">
        <f>'CAB 0-9'!E11</f>
        <v>40</v>
      </c>
      <c r="F17" s="18">
        <f t="shared" ref="F17" si="0">SUM(D17+E17)</f>
        <v>76</v>
      </c>
      <c r="G17" s="19">
        <f t="shared" ref="G17" si="1">(F17-C17)</f>
        <v>69</v>
      </c>
    </row>
    <row r="18" spans="1:7" s="14" customFormat="1" ht="15.75">
      <c r="A18" s="15" t="s">
        <v>303</v>
      </c>
      <c r="B18" s="42" t="s">
        <v>12</v>
      </c>
      <c r="C18" s="43" t="s">
        <v>12</v>
      </c>
      <c r="D18" s="42" t="s">
        <v>12</v>
      </c>
      <c r="E18" s="42" t="s">
        <v>12</v>
      </c>
      <c r="F18" s="98" t="s">
        <v>12</v>
      </c>
      <c r="G18" s="99" t="s">
        <v>12</v>
      </c>
    </row>
    <row r="19" spans="1:7" ht="13.5" thickBot="1"/>
    <row r="20" spans="1:7" ht="16.5" thickBot="1">
      <c r="A20" s="115" t="s">
        <v>10</v>
      </c>
      <c r="B20" s="116"/>
      <c r="C20" s="116"/>
      <c r="D20" s="116"/>
      <c r="E20" s="116"/>
      <c r="F20" s="116"/>
      <c r="G20" s="117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 xml:space="preserve">GIMENEZ BRANKO JESUS          </v>
      </c>
      <c r="B22" s="16" t="str">
        <f>'CAB 10-16'!B10</f>
        <v>VGGC</v>
      </c>
      <c r="C22" s="17">
        <f>'CAB 10-16'!C10</f>
        <v>14</v>
      </c>
      <c r="D22" s="16">
        <f>'CAB 10-16'!D10</f>
        <v>44</v>
      </c>
      <c r="E22" s="16">
        <f>'CAB 10-16'!E10</f>
        <v>41</v>
      </c>
      <c r="F22" s="18">
        <f>SUM(D22+E22)</f>
        <v>85</v>
      </c>
      <c r="G22" s="19">
        <f>(F22-C22)</f>
        <v>71</v>
      </c>
    </row>
    <row r="23" spans="1:7" s="14" customFormat="1" ht="15.75">
      <c r="A23" s="15" t="str">
        <f>'CAB 10-16'!A11</f>
        <v xml:space="preserve">BARRETO SERGIO ROBERTO        </v>
      </c>
      <c r="B23" s="16" t="str">
        <f>'CAB 10-16'!B11</f>
        <v>EVTGC</v>
      </c>
      <c r="C23" s="17">
        <f>'CAB 10-16'!C11</f>
        <v>16</v>
      </c>
      <c r="D23" s="16">
        <f>'CAB 10-16'!D11</f>
        <v>42</v>
      </c>
      <c r="E23" s="16">
        <f>'CAB 10-16'!E11</f>
        <v>45</v>
      </c>
      <c r="F23" s="18">
        <f>SUM(D23+E23)</f>
        <v>87</v>
      </c>
      <c r="G23" s="19">
        <f>(F23-C23)</f>
        <v>71</v>
      </c>
    </row>
    <row r="24" spans="1:7" s="14" customFormat="1" ht="15.75">
      <c r="A24" s="15" t="str">
        <f>'CAB 10-16'!A12</f>
        <v>CARROZZINO JAVIER HORACIO</v>
      </c>
      <c r="B24" s="16" t="str">
        <f>'CAB 10-16'!B12</f>
        <v>VGGC</v>
      </c>
      <c r="C24" s="17">
        <f>'CAB 10-16'!C12</f>
        <v>10</v>
      </c>
      <c r="D24" s="16">
        <f>'CAB 10-16'!D12</f>
        <v>40</v>
      </c>
      <c r="E24" s="16">
        <f>'CAB 10-16'!E12</f>
        <v>42</v>
      </c>
      <c r="F24" s="18">
        <f>SUM(D24+E24)</f>
        <v>82</v>
      </c>
      <c r="G24" s="19">
        <f>(F24-C24)</f>
        <v>72</v>
      </c>
    </row>
    <row r="25" spans="1:7" ht="13.5" thickBot="1"/>
    <row r="26" spans="1:7" ht="16.5" thickBot="1">
      <c r="A26" s="115" t="s">
        <v>18</v>
      </c>
      <c r="B26" s="116"/>
      <c r="C26" s="116"/>
      <c r="D26" s="116"/>
      <c r="E26" s="116"/>
      <c r="F26" s="116"/>
      <c r="G26" s="117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 xml:space="preserve">ALVAREZ ABEL HORACIO          </v>
      </c>
      <c r="B28" s="16" t="str">
        <f>'CAB 17-24'!B10</f>
        <v>STGC</v>
      </c>
      <c r="C28" s="17">
        <f>'CAB 17-24'!C10</f>
        <v>22</v>
      </c>
      <c r="D28" s="16">
        <f>'CAB 17-24'!D10</f>
        <v>47</v>
      </c>
      <c r="E28" s="16">
        <f>'CAB 17-24'!E10</f>
        <v>47</v>
      </c>
      <c r="F28" s="18">
        <f>SUM(D28+E28)</f>
        <v>94</v>
      </c>
      <c r="G28" s="19">
        <f>(F28-C28)</f>
        <v>72</v>
      </c>
    </row>
    <row r="29" spans="1:7" s="14" customFormat="1" ht="15.75">
      <c r="A29" s="15" t="str">
        <f>'CAB 17-24'!A11</f>
        <v xml:space="preserve">BOYNE DANIEL CESAR            </v>
      </c>
      <c r="B29" s="16" t="str">
        <f>'CAB 17-24'!B11</f>
        <v>EVTGC</v>
      </c>
      <c r="C29" s="17">
        <f>'CAB 17-24'!C11</f>
        <v>21</v>
      </c>
      <c r="D29" s="16">
        <f>'CAB 17-24'!D11</f>
        <v>46</v>
      </c>
      <c r="E29" s="16">
        <f>'CAB 17-24'!E11</f>
        <v>49</v>
      </c>
      <c r="F29" s="18">
        <f>SUM(D29+E29)</f>
        <v>95</v>
      </c>
      <c r="G29" s="19">
        <f>(F29-C29)</f>
        <v>74</v>
      </c>
    </row>
    <row r="30" spans="1:7" s="14" customFormat="1" ht="15.75">
      <c r="A30" s="15" t="str">
        <f>'CAB 17-24'!A12</f>
        <v xml:space="preserve">BORRELLI DANIEL IGNACIO       </v>
      </c>
      <c r="B30" s="16" t="str">
        <f>'CAB 17-24'!B12</f>
        <v>CG</v>
      </c>
      <c r="C30" s="17">
        <f>'CAB 17-24'!C12</f>
        <v>18</v>
      </c>
      <c r="D30" s="16">
        <f>'CAB 17-24'!D12</f>
        <v>44</v>
      </c>
      <c r="E30" s="16">
        <f>'CAB 17-24'!E12</f>
        <v>48</v>
      </c>
      <c r="F30" s="18">
        <f>SUM(D30+E30)</f>
        <v>92</v>
      </c>
      <c r="G30" s="19">
        <f>(F30-C30)</f>
        <v>74</v>
      </c>
    </row>
    <row r="31" spans="1:7" ht="13.5" thickBot="1"/>
    <row r="32" spans="1:7" ht="16.5" thickBot="1">
      <c r="A32" s="115" t="s">
        <v>11</v>
      </c>
      <c r="B32" s="116"/>
      <c r="C32" s="116"/>
      <c r="D32" s="116"/>
      <c r="E32" s="116"/>
      <c r="F32" s="116"/>
      <c r="G32" s="117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 xml:space="preserve">RICCHEZZA ANRONIO OSVALDO     </v>
      </c>
      <c r="B34" s="16" t="str">
        <f>'CAB 25-36'!B10</f>
        <v>STGC</v>
      </c>
      <c r="C34" s="17">
        <f>'CAB 25-36'!C10</f>
        <v>30</v>
      </c>
      <c r="D34" s="16">
        <f>'CAB 25-36'!D10</f>
        <v>48</v>
      </c>
      <c r="E34" s="16">
        <f>'CAB 25-36'!E10</f>
        <v>46</v>
      </c>
      <c r="F34" s="18">
        <f>SUM(D34+E34)</f>
        <v>94</v>
      </c>
      <c r="G34" s="19">
        <f>(F34-C34)</f>
        <v>64</v>
      </c>
    </row>
    <row r="35" spans="1:7" s="14" customFormat="1" ht="15.75">
      <c r="A35" s="15" t="str">
        <f>'CAB 25-36'!A11</f>
        <v xml:space="preserve">ALTAMIRANO HUGO               </v>
      </c>
      <c r="B35" s="16" t="str">
        <f>'CAB 25-36'!B11</f>
        <v>SPGC</v>
      </c>
      <c r="C35" s="17">
        <f>'CAB 25-36'!C11</f>
        <v>26</v>
      </c>
      <c r="D35" s="16">
        <f>'CAB 25-36'!D11</f>
        <v>52</v>
      </c>
      <c r="E35" s="16">
        <f>'CAB 25-36'!E11</f>
        <v>47</v>
      </c>
      <c r="F35" s="18">
        <f>SUM(D35+E35)</f>
        <v>99</v>
      </c>
      <c r="G35" s="19">
        <f>(F35-C35)</f>
        <v>73</v>
      </c>
    </row>
    <row r="36" spans="1:7" s="14" customFormat="1" ht="15.75">
      <c r="A36" s="15" t="str">
        <f>'CAB 25-36'!A12</f>
        <v xml:space="preserve">DOTTAVIO MARICIO ALEJANDRO    </v>
      </c>
      <c r="B36" s="16" t="str">
        <f>'CAB 25-36'!B12</f>
        <v>TGC</v>
      </c>
      <c r="C36" s="17">
        <f>'CAB 25-36'!C12</f>
        <v>28</v>
      </c>
      <c r="D36" s="16">
        <f>'CAB 25-36'!D12</f>
        <v>56</v>
      </c>
      <c r="E36" s="16">
        <f>'CAB 25-36'!E12</f>
        <v>47</v>
      </c>
      <c r="F36" s="18">
        <f>SUM(D36+E36)</f>
        <v>103</v>
      </c>
      <c r="G36" s="19">
        <f>(F36-C36)</f>
        <v>75</v>
      </c>
    </row>
    <row r="37" spans="1:7" ht="13.5" thickBot="1"/>
    <row r="38" spans="1:7" ht="16.5" thickBot="1">
      <c r="A38" s="115" t="s">
        <v>31</v>
      </c>
      <c r="B38" s="116"/>
      <c r="C38" s="116"/>
      <c r="D38" s="116"/>
      <c r="E38" s="116"/>
      <c r="F38" s="116"/>
      <c r="G38" s="117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 xml:space="preserve">MASONI AMALIA                 </v>
      </c>
      <c r="B40" s="16" t="str">
        <f>DAM!B10</f>
        <v>TGC</v>
      </c>
      <c r="C40" s="17">
        <f>DAM!C10</f>
        <v>8</v>
      </c>
      <c r="D40" s="16">
        <f>DAM!D10</f>
        <v>39</v>
      </c>
      <c r="E40" s="16">
        <f>DAM!E10</f>
        <v>43</v>
      </c>
      <c r="F40" s="18">
        <f>SUM(D40+E40)</f>
        <v>82</v>
      </c>
      <c r="G40" s="19">
        <f>(F40-C40)</f>
        <v>74</v>
      </c>
    </row>
    <row r="41" spans="1:7" s="14" customFormat="1" ht="15.75">
      <c r="A41" s="15" t="str">
        <f>DAM!A11</f>
        <v>BOZZO LETICIA</v>
      </c>
      <c r="B41" s="16" t="str">
        <f>DAM!B11</f>
        <v>MDPGC</v>
      </c>
      <c r="C41" s="17">
        <f>DAM!C11</f>
        <v>1</v>
      </c>
      <c r="D41" s="16">
        <f>DAM!D11</f>
        <v>38</v>
      </c>
      <c r="E41" s="16">
        <f>DAM!E11</f>
        <v>38</v>
      </c>
      <c r="F41" s="18">
        <f>SUM(D41+E41)</f>
        <v>76</v>
      </c>
      <c r="G41" s="19">
        <f>(F41-C41)</f>
        <v>75</v>
      </c>
    </row>
    <row r="43" spans="1:7" ht="16.5" hidden="1" thickBot="1">
      <c r="A43" s="115" t="s">
        <v>29</v>
      </c>
      <c r="B43" s="116"/>
      <c r="C43" s="116"/>
      <c r="D43" s="116"/>
      <c r="E43" s="116"/>
      <c r="F43" s="116"/>
      <c r="G43" s="117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1:G1"/>
    <mergeCell ref="A2:G2"/>
    <mergeCell ref="A3:G3"/>
    <mergeCell ref="A4:G4"/>
    <mergeCell ref="A5:G5"/>
    <mergeCell ref="A6:G6"/>
    <mergeCell ref="A43:G43"/>
    <mergeCell ref="A38:G38"/>
    <mergeCell ref="A7:G7"/>
    <mergeCell ref="A8:G8"/>
    <mergeCell ref="A14:G14"/>
    <mergeCell ref="A20:G20"/>
    <mergeCell ref="A26:G26"/>
    <mergeCell ref="A32:G32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9"/>
  <sheetViews>
    <sheetView zoomScaleNormal="100" workbookViewId="0">
      <selection sqref="A1:E1"/>
    </sheetView>
  </sheetViews>
  <sheetFormatPr baseColWidth="10" defaultRowHeight="15"/>
  <cols>
    <col min="1" max="1" width="6.42578125" style="38" bestFit="1" customWidth="1"/>
    <col min="2" max="5" width="21.7109375" customWidth="1"/>
    <col min="6" max="6" width="2" bestFit="1" customWidth="1"/>
    <col min="7" max="7" width="3" bestFit="1" customWidth="1"/>
  </cols>
  <sheetData>
    <row r="1" spans="1:7" s="14" customFormat="1" ht="30.75">
      <c r="A1" s="129" t="s">
        <v>38</v>
      </c>
      <c r="B1" s="129"/>
      <c r="C1" s="129"/>
      <c r="D1" s="129"/>
      <c r="E1" s="129"/>
      <c r="F1" s="59"/>
      <c r="G1" s="59"/>
    </row>
    <row r="2" spans="1:7" s="14" customFormat="1" ht="27" thickBot="1">
      <c r="A2" s="130" t="s">
        <v>35</v>
      </c>
      <c r="B2" s="130"/>
      <c r="C2" s="130"/>
      <c r="D2" s="130"/>
      <c r="E2" s="130"/>
      <c r="F2" s="60"/>
      <c r="G2" s="60"/>
    </row>
    <row r="3" spans="1:7" s="14" customFormat="1" ht="16.5" thickBot="1">
      <c r="A3" s="131" t="s">
        <v>39</v>
      </c>
      <c r="B3" s="132"/>
      <c r="C3" s="132"/>
      <c r="D3" s="132"/>
      <c r="E3" s="133"/>
      <c r="F3" s="61"/>
      <c r="G3" s="61"/>
    </row>
    <row r="4" spans="1:7" s="14" customFormat="1" ht="15.75">
      <c r="A4" s="134" t="s">
        <v>40</v>
      </c>
      <c r="B4" s="134"/>
      <c r="C4" s="134"/>
      <c r="D4" s="134"/>
      <c r="E4" s="134"/>
      <c r="F4" s="62"/>
      <c r="G4" s="62"/>
    </row>
    <row r="5" spans="1:7" s="14" customFormat="1" ht="16.5" thickBot="1">
      <c r="A5" s="135" t="s">
        <v>37</v>
      </c>
      <c r="B5" s="135"/>
      <c r="C5" s="135"/>
      <c r="D5" s="135"/>
      <c r="E5" s="135"/>
      <c r="F5" s="62"/>
      <c r="G5" s="62"/>
    </row>
    <row r="6" spans="1:7" ht="13.5" thickBot="1">
      <c r="A6" s="136" t="s">
        <v>41</v>
      </c>
      <c r="B6" s="137"/>
      <c r="C6" s="137"/>
      <c r="D6" s="137"/>
      <c r="E6" s="138"/>
      <c r="F6" s="63"/>
      <c r="G6" s="64"/>
    </row>
    <row r="7" spans="1:7" ht="14.1" customHeight="1">
      <c r="A7" s="65">
        <v>0.33333333333333498</v>
      </c>
      <c r="B7" s="66"/>
      <c r="C7" s="67"/>
      <c r="D7" s="67"/>
      <c r="E7" s="68"/>
      <c r="F7" s="63">
        <f>COUNTA(B7:E7)</f>
        <v>0</v>
      </c>
      <c r="G7" s="64"/>
    </row>
    <row r="8" spans="1:7" ht="14.1" customHeight="1">
      <c r="A8" s="65">
        <v>0.34027777777777901</v>
      </c>
      <c r="B8" s="69"/>
      <c r="C8" s="70"/>
      <c r="D8" s="70"/>
      <c r="E8" s="71"/>
      <c r="F8" s="63">
        <f t="shared" ref="F8:F36" si="0">COUNTA(B8:E8)</f>
        <v>0</v>
      </c>
      <c r="G8" s="64"/>
    </row>
    <row r="9" spans="1:7" ht="14.1" customHeight="1">
      <c r="A9" s="65">
        <v>0.34722222222222299</v>
      </c>
      <c r="B9" s="69"/>
      <c r="C9" s="70"/>
      <c r="D9" s="70"/>
      <c r="E9" s="71"/>
      <c r="F9" s="63">
        <f t="shared" si="0"/>
        <v>0</v>
      </c>
      <c r="G9" s="64"/>
    </row>
    <row r="10" spans="1:7" ht="14.1" customHeight="1">
      <c r="A10" s="65">
        <v>0.35416666666666702</v>
      </c>
      <c r="B10" s="69"/>
      <c r="C10" s="70"/>
      <c r="D10" s="70"/>
      <c r="E10" s="71"/>
      <c r="F10" s="63">
        <f t="shared" si="0"/>
        <v>0</v>
      </c>
      <c r="G10" s="64"/>
    </row>
    <row r="11" spans="1:7" ht="14.1" customHeight="1">
      <c r="A11" s="65">
        <v>0.36111111111111099</v>
      </c>
      <c r="B11" s="69"/>
      <c r="C11" s="70"/>
      <c r="D11" s="70"/>
      <c r="E11" s="71"/>
      <c r="F11" s="63">
        <f t="shared" si="0"/>
        <v>0</v>
      </c>
      <c r="G11" s="64"/>
    </row>
    <row r="12" spans="1:7" ht="14.1" customHeight="1">
      <c r="A12" s="65">
        <v>0.36805555555555503</v>
      </c>
      <c r="B12" s="69"/>
      <c r="C12" s="70"/>
      <c r="D12" s="70"/>
      <c r="E12" s="71"/>
      <c r="F12" s="63">
        <f t="shared" si="0"/>
        <v>0</v>
      </c>
      <c r="G12" s="64"/>
    </row>
    <row r="13" spans="1:7" ht="14.1" customHeight="1">
      <c r="A13" s="79">
        <v>0.374999999999999</v>
      </c>
      <c r="B13" s="69" t="s">
        <v>42</v>
      </c>
      <c r="C13" s="70" t="s">
        <v>43</v>
      </c>
      <c r="D13" s="70" t="s">
        <v>44</v>
      </c>
      <c r="E13" s="71" t="s">
        <v>45</v>
      </c>
      <c r="F13" s="63">
        <f t="shared" si="0"/>
        <v>4</v>
      </c>
      <c r="G13" s="64"/>
    </row>
    <row r="14" spans="1:7" ht="14.1" customHeight="1">
      <c r="A14" s="79">
        <v>0.38194444444444298</v>
      </c>
      <c r="B14" s="69" t="s">
        <v>46</v>
      </c>
      <c r="C14" s="70" t="s">
        <v>47</v>
      </c>
      <c r="D14" s="70" t="s">
        <v>48</v>
      </c>
      <c r="E14" s="71" t="s">
        <v>49</v>
      </c>
      <c r="F14" s="63">
        <f t="shared" si="0"/>
        <v>4</v>
      </c>
      <c r="G14" s="64"/>
    </row>
    <row r="15" spans="1:7" ht="14.1" customHeight="1">
      <c r="A15" s="79">
        <v>0.38888888888888701</v>
      </c>
      <c r="B15" s="69" t="s">
        <v>50</v>
      </c>
      <c r="C15" s="70" t="s">
        <v>51</v>
      </c>
      <c r="D15" s="70" t="s">
        <v>52</v>
      </c>
      <c r="E15" s="71" t="s">
        <v>53</v>
      </c>
      <c r="F15" s="63">
        <f t="shared" si="0"/>
        <v>4</v>
      </c>
      <c r="G15" s="64"/>
    </row>
    <row r="16" spans="1:7" ht="14.1" customHeight="1">
      <c r="A16" s="79">
        <v>0.39583333333333098</v>
      </c>
      <c r="B16" s="69" t="s">
        <v>54</v>
      </c>
      <c r="C16" s="70" t="s">
        <v>55</v>
      </c>
      <c r="D16" s="70" t="s">
        <v>56</v>
      </c>
      <c r="E16" s="71" t="s">
        <v>57</v>
      </c>
      <c r="F16" s="63">
        <f t="shared" si="0"/>
        <v>4</v>
      </c>
      <c r="G16" s="64"/>
    </row>
    <row r="17" spans="1:7" ht="14.1" customHeight="1">
      <c r="A17" s="65">
        <v>0.40277777777777501</v>
      </c>
      <c r="B17" s="69"/>
      <c r="C17" s="70"/>
      <c r="D17" s="70"/>
      <c r="E17" s="71"/>
      <c r="F17" s="63">
        <f t="shared" si="0"/>
        <v>0</v>
      </c>
      <c r="G17" s="64"/>
    </row>
    <row r="18" spans="1:7" ht="14.1" customHeight="1">
      <c r="A18" s="79">
        <v>0.40972222222221899</v>
      </c>
      <c r="B18" s="69" t="s">
        <v>58</v>
      </c>
      <c r="C18" s="70" t="s">
        <v>59</v>
      </c>
      <c r="D18" s="70" t="s">
        <v>60</v>
      </c>
      <c r="E18" s="71"/>
      <c r="F18" s="63">
        <f t="shared" si="0"/>
        <v>3</v>
      </c>
      <c r="G18" s="64"/>
    </row>
    <row r="19" spans="1:7" ht="14.1" customHeight="1">
      <c r="A19" s="79">
        <v>0.41666666666666302</v>
      </c>
      <c r="B19" s="69" t="s">
        <v>61</v>
      </c>
      <c r="C19" s="70" t="s">
        <v>62</v>
      </c>
      <c r="D19" s="70" t="s">
        <v>63</v>
      </c>
      <c r="E19" s="71" t="s">
        <v>64</v>
      </c>
      <c r="F19" s="63">
        <f t="shared" si="0"/>
        <v>4</v>
      </c>
      <c r="G19" s="64"/>
    </row>
    <row r="20" spans="1:7" ht="14.1" customHeight="1">
      <c r="A20" s="65">
        <v>0.423611111111107</v>
      </c>
      <c r="B20" s="69"/>
      <c r="C20" s="70"/>
      <c r="D20" s="70"/>
      <c r="E20" s="71"/>
      <c r="F20" s="63">
        <f t="shared" si="0"/>
        <v>0</v>
      </c>
      <c r="G20" s="64"/>
    </row>
    <row r="21" spans="1:7" ht="14.1" customHeight="1">
      <c r="A21" s="79">
        <v>0.43055555555555097</v>
      </c>
      <c r="B21" s="69" t="s">
        <v>65</v>
      </c>
      <c r="C21" s="70" t="s">
        <v>66</v>
      </c>
      <c r="D21" s="70" t="s">
        <v>67</v>
      </c>
      <c r="E21" s="71" t="s">
        <v>68</v>
      </c>
      <c r="F21" s="63">
        <f t="shared" si="0"/>
        <v>4</v>
      </c>
      <c r="G21" s="64"/>
    </row>
    <row r="22" spans="1:7" ht="14.1" customHeight="1">
      <c r="A22" s="65">
        <v>0.437499999999995</v>
      </c>
      <c r="B22" s="69"/>
      <c r="C22" s="70"/>
      <c r="D22" s="70"/>
      <c r="E22" s="71"/>
      <c r="F22" s="63">
        <f t="shared" si="0"/>
        <v>0</v>
      </c>
      <c r="G22" s="64"/>
    </row>
    <row r="23" spans="1:7" ht="14.1" customHeight="1">
      <c r="A23" s="65">
        <v>0.44444444444443898</v>
      </c>
      <c r="B23" s="69"/>
      <c r="C23" s="70"/>
      <c r="D23" s="70"/>
      <c r="E23" s="71"/>
      <c r="F23" s="63">
        <f t="shared" si="0"/>
        <v>0</v>
      </c>
      <c r="G23" s="64"/>
    </row>
    <row r="24" spans="1:7" ht="14.1" customHeight="1">
      <c r="A24" s="79">
        <v>0.45138888888888401</v>
      </c>
      <c r="B24" s="69" t="s">
        <v>69</v>
      </c>
      <c r="C24" s="70" t="s">
        <v>70</v>
      </c>
      <c r="D24" s="70" t="s">
        <v>71</v>
      </c>
      <c r="E24" s="71" t="s">
        <v>72</v>
      </c>
      <c r="F24" s="63">
        <f t="shared" si="0"/>
        <v>4</v>
      </c>
      <c r="G24" s="64"/>
    </row>
    <row r="25" spans="1:7" ht="14.1" customHeight="1">
      <c r="A25" s="79">
        <v>0.45833333333332799</v>
      </c>
      <c r="B25" s="69" t="s">
        <v>73</v>
      </c>
      <c r="C25" s="70" t="s">
        <v>74</v>
      </c>
      <c r="D25" s="70" t="s">
        <v>75</v>
      </c>
      <c r="E25" s="71" t="s">
        <v>76</v>
      </c>
      <c r="F25" s="63">
        <f t="shared" si="0"/>
        <v>4</v>
      </c>
      <c r="G25" s="64"/>
    </row>
    <row r="26" spans="1:7" ht="14.1" customHeight="1">
      <c r="A26" s="79">
        <v>0.46527777777777202</v>
      </c>
      <c r="B26" s="69" t="s">
        <v>77</v>
      </c>
      <c r="C26" s="70" t="s">
        <v>78</v>
      </c>
      <c r="D26" s="70" t="s">
        <v>79</v>
      </c>
      <c r="E26" s="71"/>
      <c r="F26" s="63">
        <f t="shared" si="0"/>
        <v>3</v>
      </c>
      <c r="G26" s="64"/>
    </row>
    <row r="27" spans="1:7" ht="14.1" customHeight="1">
      <c r="A27" s="79">
        <v>0.47222222222221599</v>
      </c>
      <c r="B27" s="69" t="s">
        <v>80</v>
      </c>
      <c r="C27" s="70" t="s">
        <v>81</v>
      </c>
      <c r="D27" s="70" t="s">
        <v>82</v>
      </c>
      <c r="E27" s="71" t="s">
        <v>83</v>
      </c>
      <c r="F27" s="63">
        <f t="shared" si="0"/>
        <v>4</v>
      </c>
      <c r="G27" s="64"/>
    </row>
    <row r="28" spans="1:7" ht="14.1" customHeight="1">
      <c r="A28" s="79">
        <v>0.47916666666666002</v>
      </c>
      <c r="B28" s="69" t="s">
        <v>84</v>
      </c>
      <c r="C28" s="70" t="s">
        <v>85</v>
      </c>
      <c r="D28" s="70" t="s">
        <v>86</v>
      </c>
      <c r="E28" s="71"/>
      <c r="F28" s="63">
        <f t="shared" si="0"/>
        <v>3</v>
      </c>
      <c r="G28" s="64"/>
    </row>
    <row r="29" spans="1:7" ht="14.1" customHeight="1">
      <c r="A29" s="79">
        <v>0.486111111111104</v>
      </c>
      <c r="B29" s="69" t="s">
        <v>87</v>
      </c>
      <c r="C29" s="70" t="s">
        <v>88</v>
      </c>
      <c r="D29" s="80" t="s">
        <v>89</v>
      </c>
      <c r="E29" s="71" t="s">
        <v>90</v>
      </c>
      <c r="F29" s="63">
        <v>3</v>
      </c>
      <c r="G29" s="64"/>
    </row>
    <row r="30" spans="1:7" ht="14.1" customHeight="1">
      <c r="A30" s="79">
        <v>0.49305555555554798</v>
      </c>
      <c r="B30" s="69" t="s">
        <v>91</v>
      </c>
      <c r="C30" s="70" t="s">
        <v>92</v>
      </c>
      <c r="D30" s="70" t="s">
        <v>93</v>
      </c>
      <c r="E30" s="71" t="s">
        <v>94</v>
      </c>
      <c r="F30" s="63">
        <f t="shared" si="0"/>
        <v>4</v>
      </c>
      <c r="G30" s="64"/>
    </row>
    <row r="31" spans="1:7" ht="14.1" customHeight="1">
      <c r="A31" s="79">
        <v>0.49999999999999201</v>
      </c>
      <c r="B31" s="69" t="s">
        <v>95</v>
      </c>
      <c r="C31" s="70" t="s">
        <v>96</v>
      </c>
      <c r="D31" s="70" t="s">
        <v>97</v>
      </c>
      <c r="E31" s="71" t="s">
        <v>98</v>
      </c>
      <c r="F31" s="63">
        <f t="shared" si="0"/>
        <v>4</v>
      </c>
      <c r="G31" s="64"/>
    </row>
    <row r="32" spans="1:7" ht="14.1" customHeight="1">
      <c r="A32" s="79">
        <v>0.50694444444443598</v>
      </c>
      <c r="B32" s="69" t="s">
        <v>99</v>
      </c>
      <c r="C32" s="70" t="s">
        <v>100</v>
      </c>
      <c r="D32" s="70" t="s">
        <v>101</v>
      </c>
      <c r="E32" s="71" t="s">
        <v>102</v>
      </c>
      <c r="F32" s="63">
        <f t="shared" si="0"/>
        <v>4</v>
      </c>
      <c r="G32" s="64"/>
    </row>
    <row r="33" spans="1:7" ht="14.1" customHeight="1">
      <c r="A33" s="79">
        <v>0.51388888888887996</v>
      </c>
      <c r="B33" s="69" t="s">
        <v>103</v>
      </c>
      <c r="C33" s="70" t="s">
        <v>104</v>
      </c>
      <c r="D33" s="70" t="s">
        <v>105</v>
      </c>
      <c r="E33" s="71" t="s">
        <v>106</v>
      </c>
      <c r="F33" s="63">
        <f t="shared" si="0"/>
        <v>4</v>
      </c>
      <c r="G33" s="64"/>
    </row>
    <row r="34" spans="1:7" ht="14.1" customHeight="1">
      <c r="A34" s="79">
        <v>0.52083333333332404</v>
      </c>
      <c r="B34" s="69" t="s">
        <v>107</v>
      </c>
      <c r="C34" s="70" t="s">
        <v>108</v>
      </c>
      <c r="D34" s="70" t="s">
        <v>109</v>
      </c>
      <c r="E34" s="71" t="s">
        <v>110</v>
      </c>
      <c r="F34" s="63">
        <f t="shared" si="0"/>
        <v>4</v>
      </c>
      <c r="G34" s="64"/>
    </row>
    <row r="35" spans="1:7" ht="14.1" customHeight="1" thickBot="1">
      <c r="A35" s="65">
        <v>0.52777777777776802</v>
      </c>
      <c r="B35" s="69"/>
      <c r="C35" s="70"/>
      <c r="D35" s="70"/>
      <c r="E35" s="71"/>
      <c r="F35" s="63">
        <f t="shared" si="0"/>
        <v>0</v>
      </c>
      <c r="G35" s="64"/>
    </row>
    <row r="36" spans="1:7" ht="14.1" customHeight="1" thickBot="1">
      <c r="A36" s="65">
        <v>0.534722222222212</v>
      </c>
      <c r="B36" s="72"/>
      <c r="C36" s="73"/>
      <c r="D36" s="73"/>
      <c r="E36" s="74"/>
      <c r="F36" s="63">
        <f t="shared" si="0"/>
        <v>0</v>
      </c>
      <c r="G36" s="75">
        <f>SUM(F7:F36)</f>
        <v>68</v>
      </c>
    </row>
    <row r="37" spans="1:7" ht="14.1" customHeight="1">
      <c r="A37" s="122" t="s">
        <v>111</v>
      </c>
      <c r="B37" s="123"/>
      <c r="C37" s="123"/>
      <c r="D37" s="123"/>
      <c r="E37" s="124"/>
      <c r="F37" s="76"/>
      <c r="G37" s="76"/>
    </row>
    <row r="38" spans="1:7" ht="14.1" customHeight="1">
      <c r="A38" s="125"/>
      <c r="B38" s="123"/>
      <c r="C38" s="123"/>
      <c r="D38" s="123"/>
      <c r="E38" s="124"/>
      <c r="F38" s="76"/>
      <c r="G38" s="76"/>
    </row>
    <row r="39" spans="1:7" ht="14.1" customHeight="1">
      <c r="A39" s="125"/>
      <c r="B39" s="123"/>
      <c r="C39" s="123"/>
      <c r="D39" s="123"/>
      <c r="E39" s="124"/>
      <c r="F39" s="76"/>
      <c r="G39" s="76"/>
    </row>
    <row r="40" spans="1:7" ht="14.1" customHeight="1">
      <c r="A40" s="125"/>
      <c r="B40" s="123"/>
      <c r="C40" s="123"/>
      <c r="D40" s="123"/>
      <c r="E40" s="124"/>
      <c r="F40" s="76"/>
      <c r="G40" s="76"/>
    </row>
    <row r="41" spans="1:7" ht="14.1" customHeight="1" thickBot="1">
      <c r="A41" s="126"/>
      <c r="B41" s="127"/>
      <c r="C41" s="127"/>
      <c r="D41" s="127"/>
      <c r="E41" s="128"/>
      <c r="F41" s="77"/>
      <c r="G41" s="78"/>
    </row>
    <row r="42" spans="1:7" ht="12.75">
      <c r="A42" s="76"/>
    </row>
    <row r="43" spans="1:7" ht="12.75">
      <c r="A43" s="76"/>
    </row>
    <row r="44" spans="1:7" ht="12.75">
      <c r="A44" s="76"/>
    </row>
    <row r="45" spans="1:7" ht="12.75">
      <c r="A45" s="76"/>
    </row>
    <row r="46" spans="1:7" ht="12.75">
      <c r="A46" s="76"/>
    </row>
    <row r="47" spans="1:7" ht="12.75">
      <c r="A47" s="76"/>
    </row>
    <row r="48" spans="1:7" ht="12.75">
      <c r="A48" s="76"/>
    </row>
    <row r="49" spans="1:1" ht="12.75">
      <c r="A49" s="76"/>
    </row>
  </sheetData>
  <mergeCells count="7">
    <mergeCell ref="A37:E41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49"/>
  <sheetViews>
    <sheetView workbookViewId="0">
      <selection sqref="A1:E1"/>
    </sheetView>
  </sheetViews>
  <sheetFormatPr baseColWidth="10" defaultRowHeight="15"/>
  <cols>
    <col min="1" max="1" width="6.42578125" style="38" bestFit="1" customWidth="1"/>
    <col min="2" max="5" width="21.7109375" customWidth="1"/>
    <col min="6" max="6" width="2" bestFit="1" customWidth="1"/>
    <col min="7" max="7" width="3" bestFit="1" customWidth="1"/>
  </cols>
  <sheetData>
    <row r="1" spans="1:7" s="14" customFormat="1" ht="30.75">
      <c r="A1" s="129" t="s">
        <v>38</v>
      </c>
      <c r="B1" s="129"/>
      <c r="C1" s="129"/>
      <c r="D1" s="129"/>
      <c r="E1" s="129"/>
      <c r="F1" s="59"/>
      <c r="G1" s="59"/>
    </row>
    <row r="2" spans="1:7" s="14" customFormat="1" ht="27" thickBot="1">
      <c r="A2" s="130" t="s">
        <v>35</v>
      </c>
      <c r="B2" s="130"/>
      <c r="C2" s="130"/>
      <c r="D2" s="130"/>
      <c r="E2" s="130"/>
      <c r="F2" s="60"/>
      <c r="G2" s="60"/>
    </row>
    <row r="3" spans="1:7" s="14" customFormat="1" ht="16.5" thickBot="1">
      <c r="A3" s="131" t="s">
        <v>39</v>
      </c>
      <c r="B3" s="132"/>
      <c r="C3" s="132"/>
      <c r="D3" s="132"/>
      <c r="E3" s="133"/>
      <c r="F3" s="61"/>
      <c r="G3" s="61"/>
    </row>
    <row r="4" spans="1:7" s="14" customFormat="1" ht="15.75">
      <c r="A4" s="134" t="s">
        <v>40</v>
      </c>
      <c r="B4" s="134"/>
      <c r="C4" s="134"/>
      <c r="D4" s="134"/>
      <c r="E4" s="134"/>
      <c r="F4" s="62"/>
      <c r="G4" s="62"/>
    </row>
    <row r="5" spans="1:7" s="14" customFormat="1" ht="16.5" thickBot="1">
      <c r="A5" s="135" t="s">
        <v>173</v>
      </c>
      <c r="B5" s="135"/>
      <c r="C5" s="135"/>
      <c r="D5" s="135"/>
      <c r="E5" s="135"/>
      <c r="F5" s="62"/>
      <c r="G5" s="62"/>
    </row>
    <row r="6" spans="1:7" ht="13.5" thickBot="1">
      <c r="A6" s="136" t="s">
        <v>41</v>
      </c>
      <c r="B6" s="137"/>
      <c r="C6" s="137"/>
      <c r="D6" s="137"/>
      <c r="E6" s="138"/>
      <c r="F6" s="63"/>
      <c r="G6" s="84"/>
    </row>
    <row r="7" spans="1:7" ht="14.1" customHeight="1">
      <c r="A7" s="79">
        <v>0.33333333333333498</v>
      </c>
      <c r="B7" s="69" t="s">
        <v>174</v>
      </c>
      <c r="C7" s="70" t="s">
        <v>175</v>
      </c>
      <c r="D7" s="70" t="s">
        <v>176</v>
      </c>
      <c r="E7" s="71"/>
      <c r="F7" s="63">
        <f t="shared" ref="F7:F36" si="0">COUNTA(B7:E7)</f>
        <v>3</v>
      </c>
      <c r="G7" s="84"/>
    </row>
    <row r="8" spans="1:7" ht="14.1" customHeight="1">
      <c r="A8" s="79">
        <v>0.34027777777777901</v>
      </c>
      <c r="B8" s="69" t="s">
        <v>177</v>
      </c>
      <c r="C8" s="70" t="s">
        <v>178</v>
      </c>
      <c r="D8" s="70" t="s">
        <v>179</v>
      </c>
      <c r="E8" s="71" t="s">
        <v>180</v>
      </c>
      <c r="F8" s="63">
        <f t="shared" si="0"/>
        <v>4</v>
      </c>
      <c r="G8" s="84"/>
    </row>
    <row r="9" spans="1:7" ht="14.1" customHeight="1">
      <c r="A9" s="79">
        <v>0.34722222222222299</v>
      </c>
      <c r="B9" s="69" t="s">
        <v>181</v>
      </c>
      <c r="C9" s="70" t="s">
        <v>182</v>
      </c>
      <c r="D9" s="70" t="s">
        <v>183</v>
      </c>
      <c r="E9" s="71"/>
      <c r="F9" s="63">
        <f t="shared" si="0"/>
        <v>3</v>
      </c>
      <c r="G9" s="84"/>
    </row>
    <row r="10" spans="1:7" ht="14.1" customHeight="1">
      <c r="A10" s="79">
        <v>0.35416666666666702</v>
      </c>
      <c r="B10" s="69" t="s">
        <v>184</v>
      </c>
      <c r="C10" s="70" t="s">
        <v>185</v>
      </c>
      <c r="D10" s="70" t="s">
        <v>186</v>
      </c>
      <c r="E10" s="71" t="s">
        <v>187</v>
      </c>
      <c r="F10" s="63">
        <f t="shared" si="0"/>
        <v>4</v>
      </c>
      <c r="G10" s="84"/>
    </row>
    <row r="11" spans="1:7" ht="14.1" customHeight="1">
      <c r="A11" s="79">
        <v>0.36111111111111099</v>
      </c>
      <c r="B11" s="69"/>
      <c r="C11" s="70"/>
      <c r="D11" s="70"/>
      <c r="E11" s="71"/>
      <c r="F11" s="63">
        <f t="shared" si="0"/>
        <v>0</v>
      </c>
      <c r="G11" s="84"/>
    </row>
    <row r="12" spans="1:7" ht="14.1" customHeight="1">
      <c r="A12" s="79">
        <v>0.36805555555555503</v>
      </c>
      <c r="B12" s="69"/>
      <c r="C12" s="70"/>
      <c r="D12" s="70"/>
      <c r="E12" s="71"/>
      <c r="F12" s="63">
        <f t="shared" si="0"/>
        <v>0</v>
      </c>
      <c r="G12" s="84"/>
    </row>
    <row r="13" spans="1:7" ht="14.1" customHeight="1">
      <c r="A13" s="79">
        <v>0.374999999999999</v>
      </c>
      <c r="B13" s="69" t="s">
        <v>188</v>
      </c>
      <c r="C13" s="70" t="s">
        <v>189</v>
      </c>
      <c r="D13" s="70" t="s">
        <v>190</v>
      </c>
      <c r="E13" s="71" t="s">
        <v>191</v>
      </c>
      <c r="F13" s="63">
        <f t="shared" si="0"/>
        <v>4</v>
      </c>
      <c r="G13" s="84"/>
    </row>
    <row r="14" spans="1:7" ht="14.1" customHeight="1">
      <c r="A14" s="79">
        <v>0.38194444444444298</v>
      </c>
      <c r="B14" s="69"/>
      <c r="C14" s="70"/>
      <c r="D14" s="70"/>
      <c r="E14" s="71"/>
      <c r="F14" s="63">
        <f t="shared" si="0"/>
        <v>0</v>
      </c>
      <c r="G14" s="84"/>
    </row>
    <row r="15" spans="1:7" ht="14.1" customHeight="1">
      <c r="A15" s="79">
        <v>0.38888888888888701</v>
      </c>
      <c r="B15" s="69"/>
      <c r="C15" s="70"/>
      <c r="D15" s="70"/>
      <c r="E15" s="71"/>
      <c r="F15" s="63">
        <f t="shared" si="0"/>
        <v>0</v>
      </c>
      <c r="G15" s="84"/>
    </row>
    <row r="16" spans="1:7" ht="14.1" customHeight="1">
      <c r="A16" s="79">
        <v>0.39583333333333098</v>
      </c>
      <c r="B16" s="69" t="s">
        <v>192</v>
      </c>
      <c r="C16" s="70" t="s">
        <v>193</v>
      </c>
      <c r="D16" s="70" t="s">
        <v>194</v>
      </c>
      <c r="E16" s="71" t="s">
        <v>195</v>
      </c>
      <c r="F16" s="63">
        <f t="shared" si="0"/>
        <v>4</v>
      </c>
      <c r="G16" s="84"/>
    </row>
    <row r="17" spans="1:7" ht="14.1" customHeight="1">
      <c r="A17" s="79">
        <v>0.40277777777777501</v>
      </c>
      <c r="B17" s="69"/>
      <c r="C17" s="70"/>
      <c r="D17" s="70"/>
      <c r="E17" s="71"/>
      <c r="F17" s="63">
        <f t="shared" si="0"/>
        <v>0</v>
      </c>
      <c r="G17" s="84"/>
    </row>
    <row r="18" spans="1:7" ht="14.1" customHeight="1">
      <c r="A18" s="79">
        <v>0.40972222222221899</v>
      </c>
      <c r="B18" s="69"/>
      <c r="C18" s="70"/>
      <c r="D18" s="70"/>
      <c r="E18" s="71"/>
      <c r="F18" s="63">
        <v>0</v>
      </c>
      <c r="G18" s="84"/>
    </row>
    <row r="19" spans="1:7" ht="14.1" customHeight="1">
      <c r="A19" s="79">
        <v>0.41666666666666302</v>
      </c>
      <c r="B19" s="69" t="s">
        <v>196</v>
      </c>
      <c r="C19" s="70" t="s">
        <v>197</v>
      </c>
      <c r="D19" s="70" t="s">
        <v>198</v>
      </c>
      <c r="E19" s="71" t="s">
        <v>199</v>
      </c>
      <c r="F19" s="63">
        <f t="shared" si="0"/>
        <v>4</v>
      </c>
      <c r="G19" s="84"/>
    </row>
    <row r="20" spans="1:7" ht="14.1" customHeight="1">
      <c r="A20" s="79">
        <v>0.423611111111107</v>
      </c>
      <c r="B20" s="69" t="s">
        <v>200</v>
      </c>
      <c r="C20" s="70" t="s">
        <v>201</v>
      </c>
      <c r="D20" s="70" t="s">
        <v>202</v>
      </c>
      <c r="E20" s="71" t="s">
        <v>203</v>
      </c>
      <c r="F20" s="63">
        <f t="shared" si="0"/>
        <v>4</v>
      </c>
      <c r="G20" s="84"/>
    </row>
    <row r="21" spans="1:7" ht="14.1" customHeight="1">
      <c r="A21" s="79">
        <v>0.43055555555555097</v>
      </c>
      <c r="B21" s="69" t="s">
        <v>204</v>
      </c>
      <c r="C21" s="70" t="s">
        <v>205</v>
      </c>
      <c r="D21" s="70" t="s">
        <v>206</v>
      </c>
      <c r="E21" s="87" t="s">
        <v>207</v>
      </c>
      <c r="F21" s="63">
        <v>3</v>
      </c>
      <c r="G21" s="84"/>
    </row>
    <row r="22" spans="1:7" ht="14.1" customHeight="1">
      <c r="A22" s="79">
        <v>0.437499999999995</v>
      </c>
      <c r="B22" s="69" t="s">
        <v>208</v>
      </c>
      <c r="C22" s="70" t="s">
        <v>209</v>
      </c>
      <c r="D22" s="70" t="s">
        <v>210</v>
      </c>
      <c r="E22" s="71" t="s">
        <v>211</v>
      </c>
      <c r="F22" s="63">
        <f t="shared" si="0"/>
        <v>4</v>
      </c>
      <c r="G22" s="84"/>
    </row>
    <row r="23" spans="1:7" ht="14.1" customHeight="1">
      <c r="A23" s="79">
        <v>0.44444444444443898</v>
      </c>
      <c r="B23" s="69" t="s">
        <v>212</v>
      </c>
      <c r="C23" s="70" t="s">
        <v>213</v>
      </c>
      <c r="D23" s="70" t="s">
        <v>214</v>
      </c>
      <c r="E23" s="71"/>
      <c r="F23" s="63">
        <f t="shared" si="0"/>
        <v>3</v>
      </c>
      <c r="G23" s="84"/>
    </row>
    <row r="24" spans="1:7" ht="14.1" customHeight="1">
      <c r="A24" s="79">
        <v>0.45138888888888401</v>
      </c>
      <c r="B24" s="69"/>
      <c r="C24" s="70"/>
      <c r="D24" s="70"/>
      <c r="E24" s="71"/>
      <c r="F24" s="63">
        <f t="shared" si="0"/>
        <v>0</v>
      </c>
      <c r="G24" s="84"/>
    </row>
    <row r="25" spans="1:7" ht="14.1" customHeight="1">
      <c r="A25" s="79">
        <v>0.45833333333332799</v>
      </c>
      <c r="B25" s="69" t="s">
        <v>215</v>
      </c>
      <c r="C25" s="70" t="s">
        <v>216</v>
      </c>
      <c r="D25" s="70" t="s">
        <v>217</v>
      </c>
      <c r="E25" s="71" t="s">
        <v>301</v>
      </c>
      <c r="F25" s="63">
        <f t="shared" si="0"/>
        <v>4</v>
      </c>
      <c r="G25" s="84"/>
    </row>
    <row r="26" spans="1:7" ht="14.1" customHeight="1">
      <c r="A26" s="79">
        <v>0.46527777777777202</v>
      </c>
      <c r="B26" s="69" t="s">
        <v>218</v>
      </c>
      <c r="C26" s="70" t="s">
        <v>219</v>
      </c>
      <c r="D26" s="80" t="s">
        <v>220</v>
      </c>
      <c r="E26" s="71" t="s">
        <v>221</v>
      </c>
      <c r="F26" s="63">
        <v>3</v>
      </c>
      <c r="G26" s="84"/>
    </row>
    <row r="27" spans="1:7" ht="14.1" customHeight="1">
      <c r="A27" s="79">
        <v>0.47222222222221599</v>
      </c>
      <c r="B27" s="69" t="s">
        <v>222</v>
      </c>
      <c r="C27" s="70" t="s">
        <v>223</v>
      </c>
      <c r="D27" s="70" t="s">
        <v>224</v>
      </c>
      <c r="E27" s="71" t="s">
        <v>225</v>
      </c>
      <c r="F27" s="63">
        <f t="shared" si="0"/>
        <v>4</v>
      </c>
      <c r="G27" s="84"/>
    </row>
    <row r="28" spans="1:7" ht="14.1" customHeight="1">
      <c r="A28" s="79">
        <v>0.47916666666666002</v>
      </c>
      <c r="B28" s="86" t="s">
        <v>226</v>
      </c>
      <c r="C28" s="70" t="s">
        <v>227</v>
      </c>
      <c r="D28" s="70" t="s">
        <v>228</v>
      </c>
      <c r="E28" s="71" t="s">
        <v>229</v>
      </c>
      <c r="F28" s="63">
        <v>3</v>
      </c>
      <c r="G28" s="84"/>
    </row>
    <row r="29" spans="1:7" ht="14.1" customHeight="1">
      <c r="A29" s="79">
        <v>0.486111111111104</v>
      </c>
      <c r="B29" s="69" t="s">
        <v>230</v>
      </c>
      <c r="C29" s="70" t="s">
        <v>231</v>
      </c>
      <c r="D29" s="70" t="s">
        <v>232</v>
      </c>
      <c r="E29" s="71" t="s">
        <v>233</v>
      </c>
      <c r="F29" s="63">
        <f t="shared" si="0"/>
        <v>4</v>
      </c>
      <c r="G29" s="84"/>
    </row>
    <row r="30" spans="1:7" ht="14.1" customHeight="1">
      <c r="A30" s="79">
        <v>0.49305555555554798</v>
      </c>
      <c r="B30" s="69" t="s">
        <v>234</v>
      </c>
      <c r="C30" s="70" t="s">
        <v>235</v>
      </c>
      <c r="D30" s="70" t="s">
        <v>236</v>
      </c>
      <c r="E30" s="71" t="s">
        <v>237</v>
      </c>
      <c r="F30" s="63">
        <f t="shared" si="0"/>
        <v>4</v>
      </c>
      <c r="G30" s="84"/>
    </row>
    <row r="31" spans="1:7" ht="14.1" customHeight="1">
      <c r="A31" s="65">
        <v>0.49999999999999201</v>
      </c>
      <c r="B31" s="69"/>
      <c r="C31" s="70"/>
      <c r="D31" s="70"/>
      <c r="E31" s="71"/>
      <c r="F31" s="63">
        <f t="shared" si="0"/>
        <v>0</v>
      </c>
      <c r="G31" s="84"/>
    </row>
    <row r="32" spans="1:7" ht="14.1" customHeight="1">
      <c r="A32" s="65">
        <v>0.50694444444443598</v>
      </c>
      <c r="B32" s="69"/>
      <c r="C32" s="70"/>
      <c r="D32" s="70"/>
      <c r="E32" s="71"/>
      <c r="F32" s="63">
        <f t="shared" si="0"/>
        <v>0</v>
      </c>
      <c r="G32" s="84"/>
    </row>
    <row r="33" spans="1:7" ht="14.1" customHeight="1">
      <c r="A33" s="79">
        <v>0.51388888888887996</v>
      </c>
      <c r="B33" s="69" t="s">
        <v>238</v>
      </c>
      <c r="C33" s="80" t="s">
        <v>239</v>
      </c>
      <c r="D33" s="80" t="s">
        <v>240</v>
      </c>
      <c r="E33" s="71" t="s">
        <v>241</v>
      </c>
      <c r="F33" s="63">
        <v>2</v>
      </c>
      <c r="G33" s="84"/>
    </row>
    <row r="34" spans="1:7" ht="14.1" customHeight="1">
      <c r="A34" s="79">
        <v>0.52083333333332404</v>
      </c>
      <c r="B34" s="69" t="s">
        <v>242</v>
      </c>
      <c r="C34" s="70" t="s">
        <v>243</v>
      </c>
      <c r="D34" s="70" t="s">
        <v>244</v>
      </c>
      <c r="E34" s="71" t="s">
        <v>245</v>
      </c>
      <c r="F34" s="63">
        <f t="shared" si="0"/>
        <v>4</v>
      </c>
      <c r="G34" s="84"/>
    </row>
    <row r="35" spans="1:7" ht="14.1" customHeight="1" thickBot="1">
      <c r="A35" s="65">
        <v>0.52777777777776802</v>
      </c>
      <c r="B35" s="69"/>
      <c r="C35" s="70"/>
      <c r="D35" s="70"/>
      <c r="E35" s="71"/>
      <c r="F35" s="63">
        <f t="shared" si="0"/>
        <v>0</v>
      </c>
      <c r="G35" s="84"/>
    </row>
    <row r="36" spans="1:7" ht="14.1" customHeight="1" thickBot="1">
      <c r="A36" s="85">
        <v>0.534722222222212</v>
      </c>
      <c r="B36" s="69"/>
      <c r="C36" s="70"/>
      <c r="D36" s="70"/>
      <c r="E36" s="71"/>
      <c r="F36" s="63">
        <f t="shared" si="0"/>
        <v>0</v>
      </c>
      <c r="G36" s="75">
        <f>SUM(F7:F36)</f>
        <v>68</v>
      </c>
    </row>
    <row r="37" spans="1:7" ht="14.1" customHeight="1">
      <c r="A37" s="122" t="s">
        <v>246</v>
      </c>
      <c r="B37" s="139"/>
      <c r="C37" s="139"/>
      <c r="D37" s="139"/>
      <c r="E37" s="140"/>
      <c r="F37" s="62"/>
      <c r="G37" s="62"/>
    </row>
    <row r="38" spans="1:7" ht="14.1" customHeight="1">
      <c r="A38" s="125"/>
      <c r="B38" s="123"/>
      <c r="C38" s="123"/>
      <c r="D38" s="123"/>
      <c r="E38" s="124"/>
      <c r="F38" s="62"/>
      <c r="G38" s="62"/>
    </row>
    <row r="39" spans="1:7" ht="14.1" customHeight="1">
      <c r="A39" s="125"/>
      <c r="B39" s="123"/>
      <c r="C39" s="123"/>
      <c r="D39" s="123"/>
      <c r="E39" s="124"/>
      <c r="F39" s="62"/>
      <c r="G39" s="62"/>
    </row>
    <row r="40" spans="1:7" ht="14.1" customHeight="1">
      <c r="A40" s="125"/>
      <c r="B40" s="123"/>
      <c r="C40" s="123"/>
      <c r="D40" s="123"/>
      <c r="E40" s="124"/>
      <c r="F40" s="62"/>
      <c r="G40" s="62"/>
    </row>
    <row r="41" spans="1:7" ht="14.1" customHeight="1" thickBot="1">
      <c r="A41" s="126"/>
      <c r="B41" s="127"/>
      <c r="C41" s="127"/>
      <c r="D41" s="127"/>
      <c r="E41" s="128"/>
      <c r="F41" s="77"/>
      <c r="G41" s="78"/>
    </row>
    <row r="42" spans="1:7" ht="12.75">
      <c r="A42" s="62"/>
    </row>
    <row r="43" spans="1:7" ht="12.75">
      <c r="A43" s="62"/>
    </row>
    <row r="44" spans="1:7" ht="12.75">
      <c r="A44" s="62"/>
    </row>
    <row r="45" spans="1:7" ht="12.75">
      <c r="A45" s="62"/>
    </row>
    <row r="46" spans="1:7" ht="12.75">
      <c r="A46" s="62"/>
    </row>
    <row r="47" spans="1:7" ht="12.75">
      <c r="A47" s="62"/>
    </row>
    <row r="48" spans="1:7" ht="12.75">
      <c r="A48" s="62"/>
    </row>
    <row r="49" spans="1:1" ht="12.75">
      <c r="A49" s="62"/>
    </row>
  </sheetData>
  <mergeCells count="7">
    <mergeCell ref="A37:E41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 SABADO</vt:lpstr>
      <vt:lpstr>HORARIO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2017-06-04T13:24:18Z</cp:lastPrinted>
  <dcterms:created xsi:type="dcterms:W3CDTF">2000-04-30T13:23:02Z</dcterms:created>
  <dcterms:modified xsi:type="dcterms:W3CDTF">2019-08-26T13:39:06Z</dcterms:modified>
</cp:coreProperties>
</file>